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charts/colors6.xml" ContentType="application/vnd.ms-office.chartcolorstyle+xml"/>
  <Override PartName="/xl/charts/style6.xml" ContentType="application/vnd.ms-office.chartstyle+xml"/>
  <Override PartName="/xl/charts/chart8.xml" ContentType="application/vnd.openxmlformats-officedocument.drawingml.chart+xml"/>
  <Override PartName="/xl/charts/colors4.xml" ContentType="application/vnd.ms-office.chartcolorstyle+xml"/>
  <Override PartName="/xl/worksheets/sheet1.xml" ContentType="application/vnd.openxmlformats-officedocument.spreadsheetml.workshee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style4.xml" ContentType="application/vnd.ms-office.chartstyle+xml"/>
  <Override PartName="/xl/charts/chart7.xml" ContentType="application/vnd.openxmlformats-officedocument.drawingml.chart+xml"/>
  <Override PartName="/xl/charts/chart5.xml" ContentType="application/vnd.openxmlformats-officedocument.drawingml.char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style2.xml" ContentType="application/vnd.ms-office.chartstyle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olors2.xml" ContentType="application/vnd.ms-office.chartcolorstyl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H\Healthy Communities\Dental Health\Schools\School Smile Program\Year 6 - Prop 56\Forms\"/>
    </mc:Choice>
  </mc:AlternateContent>
  <bookViews>
    <workbookView xWindow="0" yWindow="0" windowWidth="16800" windowHeight="7020"/>
  </bookViews>
  <sheets>
    <sheet name="Services by School" sheetId="15" r:id="rId1"/>
    <sheet name="Overall Services" sheetId="2" r:id="rId2"/>
    <sheet name="Caries Rates" sheetId="5" r:id="rId3"/>
    <sheet name="Case Management" sheetId="12" r:id="rId4"/>
    <sheet name="QA" sheetId="3" r:id="rId5"/>
    <sheet name="Consents" sheetId="1" r:id="rId6"/>
    <sheet name="Insurance" sheetId="14" r:id="rId7"/>
    <sheet name="Sustainability" sheetId="13" r:id="rId8"/>
    <sheet name="Provider Billing" sheetId="8" r:id="rId9"/>
    <sheet name="Demographics" sheetId="16" r:id="rId10"/>
    <sheet name="Sealants by teeth" sheetId="18" r:id="rId11"/>
    <sheet name="Password" sheetId="17" r:id="rId12"/>
  </sheets>
  <calcPr calcId="152511"/>
</workbook>
</file>

<file path=xl/calcChain.xml><?xml version="1.0" encoding="utf-8"?>
<calcChain xmlns="http://schemas.openxmlformats.org/spreadsheetml/2006/main">
  <c r="C4" i="18" l="1"/>
  <c r="C5" i="18"/>
  <c r="C6" i="18"/>
  <c r="C7" i="18"/>
  <c r="C8" i="18"/>
  <c r="C9" i="18"/>
  <c r="C10" i="18"/>
  <c r="C11" i="18"/>
  <c r="C12" i="18"/>
  <c r="C13" i="18"/>
  <c r="C14" i="18"/>
  <c r="C15" i="18"/>
  <c r="C16" i="18"/>
  <c r="C17" i="18"/>
  <c r="C18" i="18"/>
  <c r="C19" i="18"/>
  <c r="C20" i="18"/>
  <c r="C3" i="18"/>
  <c r="B4" i="18"/>
  <c r="B5" i="18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3" i="18"/>
  <c r="Z41" i="18"/>
  <c r="V41" i="18"/>
  <c r="S41" i="18"/>
  <c r="R41" i="18"/>
  <c r="O41" i="18"/>
  <c r="N41" i="18"/>
  <c r="K41" i="18"/>
  <c r="J41" i="18"/>
  <c r="F41" i="18"/>
  <c r="S20" i="18"/>
  <c r="R20" i="18"/>
  <c r="O20" i="18"/>
  <c r="N20" i="18"/>
  <c r="J20" i="18"/>
  <c r="F20" i="18"/>
  <c r="J15" i="16"/>
  <c r="F15" i="16"/>
  <c r="E15" i="16"/>
  <c r="D15" i="16"/>
  <c r="C15" i="16"/>
  <c r="B15" i="16"/>
  <c r="H7" i="8"/>
  <c r="K7" i="8"/>
  <c r="K11" i="8"/>
  <c r="H11" i="8"/>
  <c r="K3" i="8"/>
  <c r="H3" i="8"/>
  <c r="B2" i="13"/>
  <c r="A2" i="13"/>
  <c r="G3" i="14"/>
  <c r="G2" i="14"/>
  <c r="E3" i="14"/>
  <c r="E2" i="14"/>
  <c r="C3" i="14"/>
  <c r="C2" i="14"/>
  <c r="S2" i="14"/>
  <c r="L3" i="14"/>
  <c r="L4" i="14"/>
  <c r="L5" i="14"/>
  <c r="L6" i="14"/>
  <c r="S6" i="14" s="1"/>
  <c r="L7" i="14"/>
  <c r="L8" i="14"/>
  <c r="L9" i="14"/>
  <c r="L10" i="14"/>
  <c r="S10" i="14" s="1"/>
  <c r="L11" i="14"/>
  <c r="L2" i="14"/>
  <c r="R12" i="14"/>
  <c r="Q12" i="14"/>
  <c r="P12" i="14"/>
  <c r="O12" i="14"/>
  <c r="N12" i="14"/>
  <c r="M12" i="14"/>
  <c r="S11" i="14"/>
  <c r="S9" i="14"/>
  <c r="S8" i="14"/>
  <c r="S7" i="14"/>
  <c r="S5" i="14"/>
  <c r="S4" i="14"/>
  <c r="S3" i="14"/>
  <c r="B3" i="14"/>
  <c r="B2" i="14"/>
  <c r="C2" i="1"/>
  <c r="I19" i="1" s="1"/>
  <c r="D2" i="1"/>
  <c r="F4" i="1"/>
  <c r="F5" i="1"/>
  <c r="F6" i="1"/>
  <c r="F7" i="1"/>
  <c r="F8" i="1"/>
  <c r="F9" i="1"/>
  <c r="F10" i="1"/>
  <c r="F11" i="1"/>
  <c r="F12" i="1"/>
  <c r="F3" i="1"/>
  <c r="E4" i="1"/>
  <c r="E5" i="1"/>
  <c r="E6" i="1"/>
  <c r="E7" i="1"/>
  <c r="E8" i="1"/>
  <c r="E9" i="1"/>
  <c r="E10" i="1"/>
  <c r="E11" i="1"/>
  <c r="E12" i="1"/>
  <c r="E3" i="1"/>
  <c r="D4" i="1"/>
  <c r="D5" i="1"/>
  <c r="D6" i="1"/>
  <c r="D7" i="1"/>
  <c r="D8" i="1"/>
  <c r="D9" i="1"/>
  <c r="D10" i="1"/>
  <c r="D11" i="1"/>
  <c r="D12" i="1"/>
  <c r="D3" i="1"/>
  <c r="C4" i="1"/>
  <c r="C5" i="1"/>
  <c r="C6" i="1"/>
  <c r="C7" i="1"/>
  <c r="C8" i="1"/>
  <c r="C9" i="1"/>
  <c r="C10" i="1"/>
  <c r="C11" i="1"/>
  <c r="C12" i="1"/>
  <c r="C3" i="1"/>
  <c r="E18" i="3"/>
  <c r="I2" i="3"/>
  <c r="H2" i="3"/>
  <c r="C3" i="3"/>
  <c r="C4" i="3"/>
  <c r="C5" i="3"/>
  <c r="C6" i="3"/>
  <c r="C7" i="3"/>
  <c r="C8" i="3"/>
  <c r="C9" i="3"/>
  <c r="C10" i="3"/>
  <c r="C11" i="3"/>
  <c r="C12" i="3"/>
  <c r="C2" i="3"/>
  <c r="B3" i="3"/>
  <c r="B4" i="3"/>
  <c r="B5" i="3"/>
  <c r="B6" i="3"/>
  <c r="B7" i="3"/>
  <c r="B8" i="3"/>
  <c r="B9" i="3"/>
  <c r="B10" i="3"/>
  <c r="B11" i="3"/>
  <c r="B12" i="3"/>
  <c r="B2" i="3"/>
  <c r="C3" i="12"/>
  <c r="C4" i="12"/>
  <c r="C5" i="12"/>
  <c r="C6" i="12"/>
  <c r="C7" i="12"/>
  <c r="C8" i="12"/>
  <c r="C9" i="12"/>
  <c r="C10" i="12"/>
  <c r="C11" i="12"/>
  <c r="C2" i="12"/>
  <c r="B3" i="12"/>
  <c r="B4" i="12"/>
  <c r="B5" i="12"/>
  <c r="B6" i="12"/>
  <c r="B7" i="12"/>
  <c r="B8" i="12"/>
  <c r="B9" i="12"/>
  <c r="B10" i="12"/>
  <c r="B11" i="12"/>
  <c r="B2" i="12"/>
  <c r="D2" i="12"/>
  <c r="F16" i="12"/>
  <c r="D16" i="12"/>
  <c r="H6" i="5"/>
  <c r="H2" i="5"/>
  <c r="E3" i="5"/>
  <c r="E4" i="5"/>
  <c r="E5" i="5"/>
  <c r="E6" i="5"/>
  <c r="E7" i="5"/>
  <c r="E8" i="5"/>
  <c r="E9" i="5"/>
  <c r="E10" i="5"/>
  <c r="E11" i="5"/>
  <c r="E12" i="5"/>
  <c r="E2" i="5"/>
  <c r="D3" i="5"/>
  <c r="D4" i="5"/>
  <c r="D5" i="5"/>
  <c r="D6" i="5"/>
  <c r="D7" i="5"/>
  <c r="D8" i="5"/>
  <c r="D9" i="5"/>
  <c r="D10" i="5"/>
  <c r="D11" i="5"/>
  <c r="D12" i="5"/>
  <c r="D2" i="5"/>
  <c r="C3" i="5"/>
  <c r="C4" i="5"/>
  <c r="C5" i="5"/>
  <c r="C6" i="5"/>
  <c r="C7" i="5"/>
  <c r="C8" i="5"/>
  <c r="C9" i="5"/>
  <c r="C10" i="5"/>
  <c r="C11" i="5"/>
  <c r="C12" i="5"/>
  <c r="C2" i="5"/>
  <c r="B3" i="5"/>
  <c r="B4" i="5"/>
  <c r="B5" i="5"/>
  <c r="B6" i="5"/>
  <c r="B7" i="5"/>
  <c r="B8" i="5"/>
  <c r="B9" i="5"/>
  <c r="B10" i="5"/>
  <c r="B11" i="5"/>
  <c r="B12" i="5"/>
  <c r="B2" i="5"/>
  <c r="C8" i="2"/>
  <c r="D8" i="2" s="1"/>
  <c r="C7" i="2"/>
  <c r="D7" i="2" s="1"/>
  <c r="C6" i="2"/>
  <c r="D6" i="2"/>
  <c r="C5" i="2"/>
  <c r="D5" i="2" s="1"/>
  <c r="C4" i="2"/>
  <c r="D4" i="2"/>
  <c r="C2" i="2"/>
  <c r="D2" i="2" s="1"/>
  <c r="D3" i="2"/>
  <c r="C3" i="2"/>
  <c r="B8" i="2"/>
  <c r="B7" i="2"/>
  <c r="B6" i="2"/>
  <c r="B5" i="2"/>
  <c r="B4" i="2"/>
  <c r="B3" i="2"/>
  <c r="G13" i="2"/>
  <c r="B2" i="2"/>
  <c r="K5" i="15"/>
  <c r="B20" i="18" l="1"/>
  <c r="L12" i="14"/>
  <c r="S12" i="14" s="1"/>
  <c r="K4" i="15" l="1"/>
  <c r="Y12" i="15" l="1"/>
  <c r="Z3" i="15"/>
  <c r="Z4" i="15"/>
  <c r="Z5" i="15"/>
  <c r="Z6" i="15"/>
  <c r="Z7" i="15"/>
  <c r="Z8" i="15"/>
  <c r="Z9" i="15"/>
  <c r="Z10" i="15"/>
  <c r="Z11" i="15"/>
  <c r="Z2" i="15"/>
  <c r="G13" i="3" l="1"/>
  <c r="F13" i="3"/>
  <c r="F17" i="3" s="1"/>
  <c r="E13" i="3"/>
  <c r="D13" i="3"/>
  <c r="B13" i="3"/>
  <c r="C13" i="3"/>
  <c r="I3" i="3"/>
  <c r="I4" i="3"/>
  <c r="I5" i="3"/>
  <c r="I6" i="3"/>
  <c r="I7" i="3"/>
  <c r="I8" i="3"/>
  <c r="I9" i="3"/>
  <c r="I10" i="3"/>
  <c r="I11" i="3"/>
  <c r="I12" i="3"/>
  <c r="H3" i="3"/>
  <c r="H4" i="3"/>
  <c r="H5" i="3"/>
  <c r="H6" i="3"/>
  <c r="H7" i="3"/>
  <c r="H8" i="3"/>
  <c r="H9" i="3"/>
  <c r="H10" i="3"/>
  <c r="H11" i="3"/>
  <c r="H12" i="3"/>
  <c r="H14" i="16"/>
  <c r="J14" i="16"/>
  <c r="I14" i="16"/>
  <c r="G14" i="16"/>
  <c r="F14" i="16"/>
  <c r="E14" i="16"/>
  <c r="D14" i="16"/>
  <c r="C14" i="16"/>
  <c r="B14" i="16"/>
  <c r="W12" i="15"/>
  <c r="U12" i="15"/>
  <c r="F23" i="15" s="1"/>
  <c r="G23" i="15" s="1"/>
  <c r="S12" i="15"/>
  <c r="Q12" i="15"/>
  <c r="P12" i="15"/>
  <c r="F21" i="15" s="1"/>
  <c r="G21" i="15" s="1"/>
  <c r="O12" i="15"/>
  <c r="N12" i="15"/>
  <c r="F19" i="15" s="1"/>
  <c r="G19" i="15" s="1"/>
  <c r="M12" i="15"/>
  <c r="F18" i="15" s="1"/>
  <c r="G18" i="15" s="1"/>
  <c r="L12" i="15"/>
  <c r="F17" i="15" s="1"/>
  <c r="G17" i="15" s="1"/>
  <c r="J12" i="15"/>
  <c r="I12" i="15"/>
  <c r="H12" i="15"/>
  <c r="G12" i="15"/>
  <c r="F12" i="15"/>
  <c r="E12" i="15"/>
  <c r="X11" i="15"/>
  <c r="V11" i="15"/>
  <c r="T11" i="15"/>
  <c r="R11" i="15"/>
  <c r="K11" i="15"/>
  <c r="X10" i="15"/>
  <c r="V10" i="15"/>
  <c r="T10" i="15"/>
  <c r="R10" i="15"/>
  <c r="K10" i="15"/>
  <c r="X9" i="15"/>
  <c r="V9" i="15"/>
  <c r="T9" i="15"/>
  <c r="R9" i="15"/>
  <c r="K9" i="15"/>
  <c r="X8" i="15"/>
  <c r="V8" i="15"/>
  <c r="T8" i="15"/>
  <c r="R8" i="15"/>
  <c r="K8" i="15"/>
  <c r="X7" i="15"/>
  <c r="V7" i="15"/>
  <c r="T7" i="15"/>
  <c r="R7" i="15"/>
  <c r="K7" i="15"/>
  <c r="X6" i="15"/>
  <c r="V6" i="15"/>
  <c r="T6" i="15"/>
  <c r="R6" i="15"/>
  <c r="K6" i="15"/>
  <c r="X5" i="15"/>
  <c r="V5" i="15"/>
  <c r="T5" i="15"/>
  <c r="R5" i="15"/>
  <c r="X4" i="15"/>
  <c r="V4" i="15"/>
  <c r="T4" i="15"/>
  <c r="R4" i="15"/>
  <c r="X3" i="15"/>
  <c r="V3" i="15"/>
  <c r="T3" i="15"/>
  <c r="R3" i="15"/>
  <c r="K3" i="15"/>
  <c r="X2" i="15"/>
  <c r="V2" i="15"/>
  <c r="T2" i="15"/>
  <c r="R2" i="15"/>
  <c r="K2" i="15"/>
  <c r="F22" i="15" l="1"/>
  <c r="G22" i="15" s="1"/>
  <c r="Z12" i="15"/>
  <c r="H13" i="3"/>
  <c r="I13" i="3"/>
  <c r="F16" i="3"/>
  <c r="T12" i="15"/>
  <c r="K12" i="15"/>
  <c r="R12" i="15"/>
  <c r="X12" i="15"/>
  <c r="F20" i="15"/>
  <c r="G20" i="15" s="1"/>
  <c r="V12" i="15"/>
  <c r="G4" i="14" l="1"/>
  <c r="E4" i="14"/>
  <c r="C4" i="14"/>
  <c r="B4" i="14"/>
  <c r="H3" i="14"/>
  <c r="F3" i="14"/>
  <c r="D3" i="14"/>
  <c r="H2" i="14"/>
  <c r="F2" i="14"/>
  <c r="D2" i="14"/>
  <c r="D4" i="14" l="1"/>
  <c r="C7" i="14" s="1"/>
  <c r="F4" i="14"/>
  <c r="C9" i="14" s="1"/>
  <c r="H4" i="14"/>
  <c r="C8" i="14" s="1"/>
  <c r="D17" i="12"/>
  <c r="E2" i="13"/>
  <c r="D2" i="13"/>
  <c r="B12" i="12" l="1"/>
  <c r="C12" i="12"/>
  <c r="E19" i="12" s="1"/>
  <c r="D11" i="12"/>
  <c r="D10" i="12"/>
  <c r="D9" i="12"/>
  <c r="D8" i="12"/>
  <c r="D7" i="12"/>
  <c r="D6" i="12"/>
  <c r="D5" i="12"/>
  <c r="D4" i="12"/>
  <c r="D3" i="12"/>
  <c r="G17" i="3"/>
  <c r="G16" i="3"/>
  <c r="F18" i="3"/>
  <c r="D18" i="3"/>
  <c r="C18" i="3"/>
  <c r="B18" i="3"/>
  <c r="B19" i="12" l="1"/>
  <c r="D19" i="12" s="1"/>
  <c r="B18" i="12"/>
  <c r="D18" i="12" s="1"/>
  <c r="G18" i="3"/>
  <c r="D12" i="12"/>
  <c r="F19" i="12" s="1"/>
  <c r="J11" i="5"/>
  <c r="J10" i="5"/>
  <c r="J9" i="5"/>
  <c r="J8" i="5"/>
  <c r="J7" i="5"/>
  <c r="J6" i="5"/>
  <c r="J5" i="5"/>
  <c r="J4" i="5"/>
  <c r="J3" i="5"/>
  <c r="J2" i="5"/>
  <c r="I3" i="5"/>
  <c r="I4" i="5"/>
  <c r="I5" i="5"/>
  <c r="I6" i="5"/>
  <c r="I7" i="5"/>
  <c r="I8" i="5"/>
  <c r="I9" i="5"/>
  <c r="I10" i="5"/>
  <c r="I11" i="5"/>
  <c r="I2" i="5"/>
  <c r="H11" i="5"/>
  <c r="H10" i="5"/>
  <c r="H9" i="5"/>
  <c r="H8" i="5"/>
  <c r="H7" i="5"/>
  <c r="H5" i="5"/>
  <c r="H4" i="5"/>
  <c r="H3" i="5"/>
  <c r="L8" i="2"/>
  <c r="L7" i="2"/>
  <c r="L6" i="2"/>
  <c r="L5" i="2"/>
  <c r="L4" i="2"/>
  <c r="L3" i="2"/>
  <c r="L2" i="2"/>
  <c r="F2" i="1"/>
  <c r="E2" i="1"/>
  <c r="B12" i="1"/>
  <c r="M11" i="1" s="1"/>
  <c r="B11" i="1"/>
  <c r="M10" i="1" s="1"/>
  <c r="B10" i="1"/>
  <c r="M9" i="1" s="1"/>
  <c r="B9" i="1"/>
  <c r="M8" i="1" s="1"/>
  <c r="B8" i="1"/>
  <c r="M7" i="1" s="1"/>
  <c r="B7" i="1"/>
  <c r="M6" i="1" s="1"/>
  <c r="B6" i="1"/>
  <c r="M5" i="1" s="1"/>
  <c r="B5" i="1"/>
  <c r="M4" i="1" s="1"/>
  <c r="B4" i="1"/>
  <c r="M3" i="1" s="1"/>
  <c r="B3" i="1"/>
  <c r="M2" i="1" s="1"/>
  <c r="J12" i="5" l="1"/>
  <c r="B2" i="1"/>
  <c r="I12" i="5" l="1"/>
  <c r="H12" i="5"/>
  <c r="K14" i="16"/>
  <c r="H15" i="16" l="1"/>
  <c r="I15" i="16"/>
  <c r="G15" i="16"/>
</calcChain>
</file>

<file path=xl/sharedStrings.xml><?xml version="1.0" encoding="utf-8"?>
<sst xmlns="http://schemas.openxmlformats.org/spreadsheetml/2006/main" count="298" uniqueCount="166">
  <si>
    <t>School</t>
  </si>
  <si>
    <t>Bellevue</t>
  </si>
  <si>
    <t>Meadow View</t>
  </si>
  <si>
    <t>Consents sent out</t>
  </si>
  <si>
    <t>Consents returned</t>
  </si>
  <si>
    <t>No consent</t>
  </si>
  <si>
    <t>Yes consent</t>
  </si>
  <si>
    <t>% Consent return</t>
  </si>
  <si>
    <t>Stony Point Acad.</t>
  </si>
  <si>
    <t>Kawana AAS</t>
  </si>
  <si>
    <t>Jefferson</t>
  </si>
  <si>
    <t>Taylor Mt.</t>
  </si>
  <si>
    <t>Luther Burbank</t>
  </si>
  <si>
    <t># of Students Sealed</t>
  </si>
  <si>
    <t># of Sealants</t>
  </si>
  <si>
    <t># of Students for QA</t>
  </si>
  <si>
    <t>2013-2014</t>
  </si>
  <si>
    <t>2014-2015</t>
  </si>
  <si>
    <t>2015-2016</t>
  </si>
  <si>
    <t>2015-16</t>
  </si>
  <si>
    <t>Students Screened</t>
  </si>
  <si>
    <t>Decay Experience</t>
  </si>
  <si>
    <t>Active Decay</t>
  </si>
  <si>
    <t>Urgent</t>
  </si>
  <si>
    <t>Total hours per day</t>
  </si>
  <si>
    <t xml:space="preserve">Brook Hill </t>
  </si>
  <si>
    <t>2013-14</t>
  </si>
  <si>
    <t>2014-15</t>
  </si>
  <si>
    <t>Totals All Years</t>
  </si>
  <si>
    <t>Retained %</t>
  </si>
  <si>
    <t>Missing %</t>
  </si>
  <si>
    <t>Students educated</t>
  </si>
  <si>
    <t>Students screened</t>
  </si>
  <si>
    <t>Fluoride varnish</t>
  </si>
  <si>
    <t>Students receiving sealants</t>
  </si>
  <si>
    <t>Teeth sealed</t>
  </si>
  <si>
    <t>Students referred for treatment</t>
  </si>
  <si>
    <t>Students with urgent needs</t>
  </si>
  <si>
    <t>Caries Experience</t>
  </si>
  <si>
    <t>Total</t>
  </si>
  <si>
    <t xml:space="preserve">2015-16 </t>
  </si>
  <si>
    <t>2016-17</t>
  </si>
  <si>
    <t xml:space="preserve">FQHC </t>
  </si>
  <si>
    <t>Overall</t>
  </si>
  <si>
    <t>Urgent Treatment Needed</t>
  </si>
  <si>
    <t>N/A</t>
  </si>
  <si>
    <t>Annual Program Consents Returned</t>
  </si>
  <si>
    <t>Fee for Service</t>
  </si>
  <si>
    <t>Students referred
for treatment</t>
  </si>
  <si>
    <t>Total Program Services</t>
  </si>
  <si>
    <t xml:space="preserve">Quality Assurance </t>
  </si>
  <si>
    <t>2016-2017</t>
  </si>
  <si>
    <t xml:space="preserve">Overall </t>
  </si>
  <si>
    <t># of sealants retained</t>
  </si>
  <si>
    <t xml:space="preserve">% Missing </t>
  </si>
  <si>
    <t># Missing</t>
  </si>
  <si>
    <t># Retained</t>
  </si>
  <si>
    <t>% Retained</t>
  </si>
  <si>
    <t>Annual Retention Rate</t>
  </si>
  <si>
    <t># Students Referred for Treatment</t>
  </si>
  <si>
    <t xml:space="preserve"># Students with Treatment Complete </t>
  </si>
  <si>
    <t>% of Students with Treatment Complete</t>
  </si>
  <si>
    <t>Graph 3. Annual Treatment Complete</t>
  </si>
  <si>
    <t># Sealants Completed</t>
  </si>
  <si>
    <t xml:space="preserve"># Sealants  Billed </t>
  </si>
  <si>
    <t># Sealants Paid</t>
  </si>
  <si>
    <t xml:space="preserve">Total  Reimbursement </t>
  </si>
  <si>
    <t># screen/fl</t>
  </si>
  <si>
    <t># Students Seen</t>
  </si>
  <si>
    <t>% Sealants that were billable</t>
  </si>
  <si>
    <t>% of billed sealants that were paid</t>
  </si>
  <si>
    <t xml:space="preserve"># sealants </t>
  </si>
  <si>
    <t>Total program budget</t>
  </si>
  <si>
    <t>Cost per sealant</t>
  </si>
  <si>
    <t># Fluoride varnish  billed</t>
  </si>
  <si>
    <t># Fluoride varnishes paid</t>
  </si>
  <si>
    <t>Cost per student with sealant(s)</t>
  </si>
  <si>
    <t>2014-2016</t>
  </si>
  <si>
    <t># Referred</t>
  </si>
  <si>
    <t># In Progress</t>
  </si>
  <si>
    <t>% in Progress</t>
  </si>
  <si>
    <t># Complete</t>
  </si>
  <si>
    <t>% Complete</t>
  </si>
  <si>
    <t>Denti-Cal</t>
  </si>
  <si>
    <t>Private Insurance</t>
  </si>
  <si>
    <t>FFS Model</t>
  </si>
  <si>
    <t>FQHC Model</t>
  </si>
  <si>
    <t># 
Denti-Cal</t>
  </si>
  <si>
    <t># Private Insurance</t>
  </si>
  <si>
    <t>% 
Denti-Cal</t>
  </si>
  <si>
    <t>% Private Insurance</t>
  </si>
  <si>
    <t># Students with Yes Consent</t>
  </si>
  <si>
    <t># No Insurance</t>
  </si>
  <si>
    <t>% No Insurance</t>
  </si>
  <si>
    <t>No Insurance</t>
  </si>
  <si>
    <t>Screening Organization</t>
  </si>
  <si>
    <t>Treatment Organization</t>
  </si>
  <si>
    <t>Grades</t>
  </si>
  <si>
    <t># Screening Days</t>
  </si>
  <si>
    <t># Treatment Days</t>
  </si>
  <si>
    <t>#
Total Students</t>
  </si>
  <si>
    <t>#
Consents Returned</t>
  </si>
  <si>
    <t>#
No Consent</t>
  </si>
  <si>
    <t>#
Yes Consent</t>
  </si>
  <si>
    <t>%
Consent
Return</t>
  </si>
  <si>
    <t>#
Students Educated</t>
  </si>
  <si>
    <t>#
Students Screened</t>
  </si>
  <si>
    <t>#
Fluoride Varnish</t>
  </si>
  <si>
    <t># Students Sealed</t>
  </si>
  <si>
    <t>#
Teeth Sealed</t>
  </si>
  <si>
    <t># 
Decay Experience</t>
  </si>
  <si>
    <t>%
Decay Experience</t>
  </si>
  <si>
    <t># Active Decay</t>
  </si>
  <si>
    <t>%
Active Decay</t>
  </si>
  <si>
    <t>#
Urgent</t>
  </si>
  <si>
    <t>%
Urgent</t>
  </si>
  <si>
    <t>#
Referral</t>
  </si>
  <si>
    <t>%
Referral</t>
  </si>
  <si>
    <t>#
Treatment Complete*</t>
  </si>
  <si>
    <t>%
Treatment Complete*</t>
  </si>
  <si>
    <t>TOTALS</t>
  </si>
  <si>
    <t>*Of those surveyed; # surveyed: ___</t>
  </si>
  <si>
    <t>To Date SSP Data</t>
  </si>
  <si>
    <t>TOTAL</t>
  </si>
  <si>
    <t>Students Educated</t>
  </si>
  <si>
    <t>Fluoride Varnish</t>
  </si>
  <si>
    <t>Student Sealed</t>
  </si>
  <si>
    <t>Teeth Sealed</t>
  </si>
  <si>
    <t>Referrals for treatment</t>
  </si>
  <si>
    <t>Urgent Needs</t>
  </si>
  <si>
    <t>Not
Noted</t>
  </si>
  <si>
    <t>African-American</t>
  </si>
  <si>
    <t>Asian</t>
  </si>
  <si>
    <t>Caucasian</t>
  </si>
  <si>
    <t>Hispanic</t>
  </si>
  <si>
    <t>Multi-Racial</t>
  </si>
  <si>
    <t>Native Hawaiian</t>
  </si>
  <si>
    <t>Native American</t>
  </si>
  <si>
    <t>Other</t>
  </si>
  <si>
    <t>Total %</t>
  </si>
  <si>
    <t># of Sealants for QA</t>
  </si>
  <si>
    <t># of sealants placed for QA</t>
  </si>
  <si>
    <t>ssp</t>
  </si>
  <si>
    <t>*Currently no graph for case management due to data quality issues from year to year</t>
  </si>
  <si>
    <t># students with teeth sealed</t>
  </si>
  <si>
    <t>Service Model</t>
  </si>
  <si>
    <t xml:space="preserve">Sealant Reimbursement Rate </t>
  </si>
  <si>
    <t>2017-18</t>
  </si>
  <si>
    <t>2017-2018</t>
  </si>
  <si>
    <t>Overall 2017-2018 Program Services</t>
  </si>
  <si>
    <t>#
Screened</t>
  </si>
  <si>
    <t>#
Insured</t>
  </si>
  <si>
    <t>#
None</t>
  </si>
  <si>
    <t># 
Private</t>
  </si>
  <si>
    <t>#
Not Noted</t>
  </si>
  <si>
    <t>#
Actual Billable</t>
  </si>
  <si>
    <t>% screened
 who were billable</t>
  </si>
  <si>
    <t>FEE FOR SERVICE MODEL-RDHAP</t>
  </si>
  <si>
    <t>FEE FOR SERVICE ST. JOSEPH ( 2 RDH, 1 DDS)</t>
  </si>
  <si>
    <t>FQHC SRCDC ( 2 RDH, 1 DDS)</t>
  </si>
  <si>
    <t>Total Program #'s</t>
  </si>
  <si>
    <t>Tooth</t>
  </si>
  <si>
    <t>#of sealants Placed</t>
  </si>
  <si>
    <t>#of Reseals</t>
  </si>
  <si>
    <t>Primary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</si>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</sst>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51">
    <xf numFmtId="0" fontId="0" fillId="0" borderId="0" xfId="0"/>
    <xf numFmtId="9" fontId="0" fillId="0" borderId="0" xfId="0" applyNumberFormat="1" applyFill="1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9" fontId="0" fillId="0" borderId="0" xfId="0" applyNumberFormat="1"/>
    <xf numFmtId="0" fontId="0" fillId="0" borderId="0" xfId="0" applyNumberFormat="1"/>
    <xf numFmtId="9" fontId="0" fillId="0" borderId="0" xfId="0" applyNumberFormat="1" applyAlignment="1">
      <alignment horizontal="center"/>
    </xf>
    <xf numFmtId="0" fontId="0" fillId="0" borderId="0" xfId="0" applyFill="1"/>
    <xf numFmtId="0" fontId="0" fillId="0" borderId="0" xfId="0"/>
    <xf numFmtId="0" fontId="0" fillId="0" borderId="0" xfId="0"/>
    <xf numFmtId="9" fontId="0" fillId="0" borderId="0" xfId="0" applyNumberFormat="1" applyAlignment="1">
      <alignment horizontal="center"/>
    </xf>
    <xf numFmtId="9" fontId="0" fillId="0" borderId="0" xfId="0" applyNumberFormat="1" applyFill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0" xfId="0"/>
    <xf numFmtId="0" fontId="0" fillId="0" borderId="0" xfId="0" applyAlignment="1">
      <alignment horizontal="right"/>
    </xf>
    <xf numFmtId="0" fontId="0" fillId="0" borderId="0" xfId="0" applyFill="1" applyAlignment="1">
      <alignment horizontal="center"/>
    </xf>
    <xf numFmtId="9" fontId="0" fillId="0" borderId="0" xfId="0" applyNumberFormat="1" applyFill="1" applyAlignment="1"/>
    <xf numFmtId="9" fontId="0" fillId="0" borderId="0" xfId="0" applyNumberFormat="1" applyFill="1" applyAlignment="1">
      <alignment horizontal="right"/>
    </xf>
    <xf numFmtId="0" fontId="0" fillId="4" borderId="1" xfId="0" applyFill="1" applyBorder="1"/>
    <xf numFmtId="0" fontId="0" fillId="0" borderId="2" xfId="0" applyBorder="1"/>
    <xf numFmtId="0" fontId="0" fillId="2" borderId="2" xfId="0" applyFill="1" applyBorder="1"/>
    <xf numFmtId="0" fontId="0" fillId="0" borderId="2" xfId="0" applyFill="1" applyBorder="1"/>
    <xf numFmtId="0" fontId="0" fillId="0" borderId="3" xfId="0" applyBorder="1"/>
    <xf numFmtId="0" fontId="0" fillId="2" borderId="3" xfId="0" applyFill="1" applyBorder="1"/>
    <xf numFmtId="0" fontId="0" fillId="0" borderId="2" xfId="0" applyBorder="1" applyAlignment="1">
      <alignment horizontal="center"/>
    </xf>
    <xf numFmtId="0" fontId="0" fillId="0" borderId="2" xfId="0" applyNumberFormat="1" applyBorder="1"/>
    <xf numFmtId="9" fontId="0" fillId="0" borderId="2" xfId="1" applyFont="1" applyBorder="1"/>
    <xf numFmtId="0" fontId="0" fillId="0" borderId="3" xfId="0" applyBorder="1" applyAlignment="1">
      <alignment horizontal="center"/>
    </xf>
    <xf numFmtId="0" fontId="0" fillId="4" borderId="4" xfId="0" applyFill="1" applyBorder="1"/>
    <xf numFmtId="0" fontId="0" fillId="0" borderId="3" xfId="0" applyFill="1" applyBorder="1"/>
    <xf numFmtId="44" fontId="0" fillId="2" borderId="3" xfId="2" applyFont="1" applyFill="1" applyBorder="1"/>
    <xf numFmtId="9" fontId="0" fillId="0" borderId="3" xfId="1" applyFont="1" applyBorder="1"/>
    <xf numFmtId="44" fontId="0" fillId="0" borderId="3" xfId="2" applyFont="1" applyBorder="1"/>
    <xf numFmtId="0" fontId="0" fillId="3" borderId="4" xfId="0" applyFill="1" applyBorder="1" applyAlignment="1">
      <alignment horizontal="center" wrapText="1"/>
    </xf>
    <xf numFmtId="0" fontId="0" fillId="3" borderId="4" xfId="0" applyNumberFormat="1" applyFill="1" applyBorder="1" applyAlignment="1">
      <alignment horizontal="center" wrapText="1"/>
    </xf>
    <xf numFmtId="13" fontId="0" fillId="0" borderId="0" xfId="1" applyNumberFormat="1" applyFont="1"/>
    <xf numFmtId="9" fontId="0" fillId="0" borderId="2" xfId="0" applyNumberFormat="1" applyBorder="1"/>
    <xf numFmtId="0" fontId="2" fillId="2" borderId="3" xfId="0" applyFont="1" applyFill="1" applyBorder="1"/>
    <xf numFmtId="0" fontId="4" fillId="0" borderId="0" xfId="0" applyFont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4" borderId="4" xfId="0" applyFont="1" applyFill="1" applyBorder="1" applyAlignment="1">
      <alignment horizontal="center" wrapText="1"/>
    </xf>
    <xf numFmtId="9" fontId="0" fillId="0" borderId="2" xfId="1" applyFont="1" applyFill="1" applyBorder="1"/>
    <xf numFmtId="9" fontId="0" fillId="0" borderId="2" xfId="1" applyFont="1" applyFill="1" applyBorder="1" applyAlignment="1">
      <alignment wrapText="1"/>
    </xf>
    <xf numFmtId="9" fontId="0" fillId="0" borderId="3" xfId="1" applyFont="1" applyFill="1" applyBorder="1"/>
    <xf numFmtId="9" fontId="0" fillId="0" borderId="3" xfId="1" applyFont="1" applyFill="1" applyBorder="1" applyAlignment="1">
      <alignment wrapText="1"/>
    </xf>
    <xf numFmtId="0" fontId="0" fillId="0" borderId="2" xfId="0" applyBorder="1" applyAlignment="1">
      <alignment horizontal="right"/>
    </xf>
    <xf numFmtId="0" fontId="0" fillId="0" borderId="2" xfId="0" applyBorder="1" applyAlignment="1">
      <alignment wrapText="1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4" borderId="4" xfId="0" applyFont="1" applyFill="1" applyBorder="1"/>
    <xf numFmtId="0" fontId="0" fillId="2" borderId="3" xfId="0" applyFill="1" applyBorder="1" applyAlignment="1">
      <alignment horizontal="right"/>
    </xf>
    <xf numFmtId="0" fontId="1" fillId="0" borderId="2" xfId="0" applyFont="1" applyFill="1" applyBorder="1"/>
    <xf numFmtId="9" fontId="0" fillId="0" borderId="2" xfId="0" applyNumberFormat="1" applyFill="1" applyBorder="1" applyAlignment="1">
      <alignment horizontal="center"/>
    </xf>
    <xf numFmtId="0" fontId="1" fillId="0" borderId="2" xfId="0" applyFont="1" applyBorder="1"/>
    <xf numFmtId="9" fontId="0" fillId="0" borderId="2" xfId="0" applyNumberFormat="1" applyBorder="1" applyAlignment="1">
      <alignment horizontal="center"/>
    </xf>
    <xf numFmtId="0" fontId="1" fillId="0" borderId="3" xfId="0" applyFont="1" applyFill="1" applyBorder="1"/>
    <xf numFmtId="9" fontId="0" fillId="0" borderId="3" xfId="0" applyNumberFormat="1" applyFill="1" applyBorder="1" applyAlignment="1">
      <alignment horizontal="center"/>
    </xf>
    <xf numFmtId="0" fontId="1" fillId="0" borderId="3" xfId="0" applyFont="1" applyBorder="1"/>
    <xf numFmtId="9" fontId="0" fillId="0" borderId="3" xfId="0" applyNumberFormat="1" applyBorder="1" applyAlignment="1">
      <alignment horizontal="center"/>
    </xf>
    <xf numFmtId="0" fontId="0" fillId="0" borderId="3" xfId="0" applyBorder="1" applyAlignment="1">
      <alignment wrapText="1"/>
    </xf>
    <xf numFmtId="9" fontId="1" fillId="4" borderId="4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3" xfId="0" applyFont="1" applyFill="1" applyBorder="1"/>
    <xf numFmtId="0" fontId="0" fillId="0" borderId="7" xfId="0" applyFill="1" applyBorder="1"/>
    <xf numFmtId="0" fontId="0" fillId="0" borderId="3" xfId="0" applyFill="1" applyBorder="1" applyAlignment="1">
      <alignment horizontal="center"/>
    </xf>
    <xf numFmtId="9" fontId="0" fillId="0" borderId="3" xfId="1" applyFont="1" applyFill="1" applyBorder="1" applyAlignment="1">
      <alignment horizontal="center"/>
    </xf>
    <xf numFmtId="9" fontId="1" fillId="0" borderId="2" xfId="0" applyNumberFormat="1" applyFont="1" applyFill="1" applyBorder="1"/>
    <xf numFmtId="0" fontId="0" fillId="0" borderId="2" xfId="0" applyFont="1" applyFill="1" applyBorder="1"/>
    <xf numFmtId="0" fontId="0" fillId="0" borderId="2" xfId="0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9" fontId="0" fillId="0" borderId="2" xfId="1" applyFont="1" applyFill="1" applyBorder="1" applyAlignment="1">
      <alignment horizontal="center"/>
    </xf>
    <xf numFmtId="0" fontId="0" fillId="0" borderId="2" xfId="0" applyFill="1" applyBorder="1" applyAlignment="1">
      <alignment horizontal="center" wrapText="1"/>
    </xf>
    <xf numFmtId="0" fontId="0" fillId="0" borderId="8" xfId="0" applyFill="1" applyBorder="1"/>
    <xf numFmtId="0" fontId="0" fillId="0" borderId="6" xfId="0" applyFill="1" applyBorder="1"/>
    <xf numFmtId="0" fontId="1" fillId="0" borderId="0" xfId="0" applyFont="1" applyFill="1"/>
    <xf numFmtId="9" fontId="0" fillId="0" borderId="0" xfId="0" applyNumberFormat="1" applyAlignment="1">
      <alignment horizontal="right"/>
    </xf>
    <xf numFmtId="0" fontId="1" fillId="4" borderId="4" xfId="0" applyFont="1" applyFill="1" applyBorder="1" applyAlignment="1">
      <alignment horizontal="right"/>
    </xf>
    <xf numFmtId="0" fontId="0" fillId="0" borderId="9" xfId="0" applyBorder="1" applyAlignment="1"/>
    <xf numFmtId="0" fontId="1" fillId="0" borderId="3" xfId="0" applyFont="1" applyBorder="1" applyAlignment="1">
      <alignment horizontal="right"/>
    </xf>
    <xf numFmtId="0" fontId="0" fillId="0" borderId="8" xfId="0" applyBorder="1" applyAlignment="1"/>
    <xf numFmtId="0" fontId="1" fillId="0" borderId="2" xfId="0" applyFont="1" applyBorder="1" applyAlignment="1">
      <alignment horizontal="right"/>
    </xf>
    <xf numFmtId="1" fontId="1" fillId="0" borderId="2" xfId="0" applyNumberFormat="1" applyFont="1" applyBorder="1" applyAlignment="1">
      <alignment horizontal="right"/>
    </xf>
    <xf numFmtId="0" fontId="1" fillId="4" borderId="4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1" fillId="0" borderId="2" xfId="0" applyFont="1" applyFill="1" applyBorder="1" applyAlignment="1">
      <alignment horizontal="center"/>
    </xf>
    <xf numFmtId="9" fontId="1" fillId="0" borderId="2" xfId="1" applyFont="1" applyFill="1" applyBorder="1" applyAlignment="1">
      <alignment horizontal="center"/>
    </xf>
    <xf numFmtId="1" fontId="1" fillId="0" borderId="2" xfId="1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9" fontId="0" fillId="0" borderId="2" xfId="1" applyFont="1" applyBorder="1" applyAlignment="1">
      <alignment horizontal="center"/>
    </xf>
    <xf numFmtId="9" fontId="0" fillId="2" borderId="2" xfId="1" applyFont="1" applyFill="1" applyBorder="1" applyAlignment="1">
      <alignment horizontal="center"/>
    </xf>
    <xf numFmtId="9" fontId="0" fillId="0" borderId="3" xfId="1" applyFont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/>
    <xf numFmtId="1" fontId="0" fillId="0" borderId="3" xfId="1" applyNumberFormat="1" applyFont="1" applyFill="1" applyBorder="1" applyAlignment="1">
      <alignment horizontal="center"/>
    </xf>
    <xf numFmtId="1" fontId="0" fillId="0" borderId="2" xfId="1" applyNumberFormat="1" applyFont="1" applyFill="1" applyBorder="1" applyAlignment="1">
      <alignment horizontal="center"/>
    </xf>
    <xf numFmtId="9" fontId="0" fillId="4" borderId="2" xfId="1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1" fontId="0" fillId="2" borderId="2" xfId="0" applyNumberFormat="1" applyFill="1" applyBorder="1"/>
    <xf numFmtId="1" fontId="0" fillId="2" borderId="3" xfId="0" applyNumberFormat="1" applyFill="1" applyBorder="1" applyAlignment="1">
      <alignment horizontal="right"/>
    </xf>
    <xf numFmtId="1" fontId="0" fillId="0" borderId="2" xfId="0" applyNumberFormat="1" applyBorder="1" applyAlignment="1">
      <alignment horizontal="right"/>
    </xf>
    <xf numFmtId="0" fontId="0" fillId="0" borderId="0" xfId="0" applyFill="1" applyBorder="1"/>
    <xf numFmtId="1" fontId="0" fillId="2" borderId="3" xfId="0" applyNumberFormat="1" applyFill="1" applyBorder="1"/>
    <xf numFmtId="9" fontId="0" fillId="4" borderId="2" xfId="0" applyNumberForma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 wrapText="1"/>
    </xf>
    <xf numFmtId="9" fontId="0" fillId="0" borderId="3" xfId="0" applyNumberFormat="1" applyBorder="1"/>
    <xf numFmtId="0" fontId="1" fillId="2" borderId="2" xfId="0" applyFont="1" applyFill="1" applyBorder="1"/>
    <xf numFmtId="0" fontId="0" fillId="5" borderId="10" xfId="0" applyFill="1" applyBorder="1"/>
    <xf numFmtId="0" fontId="0" fillId="5" borderId="11" xfId="0" applyFill="1" applyBorder="1"/>
    <xf numFmtId="0" fontId="0" fillId="5" borderId="12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5" borderId="13" xfId="0" applyFill="1" applyBorder="1"/>
    <xf numFmtId="0" fontId="0" fillId="5" borderId="0" xfId="0" applyFill="1" applyBorder="1"/>
    <xf numFmtId="0" fontId="0" fillId="5" borderId="14" xfId="0" applyFill="1" applyBorder="1"/>
    <xf numFmtId="0" fontId="0" fillId="3" borderId="13" xfId="0" applyFill="1" applyBorder="1"/>
    <xf numFmtId="0" fontId="0" fillId="3" borderId="0" xfId="0" applyFill="1" applyBorder="1"/>
    <xf numFmtId="0" fontId="0" fillId="3" borderId="14" xfId="0" applyFill="1" applyBorder="1"/>
    <xf numFmtId="0" fontId="0" fillId="0" borderId="0" xfId="0" applyBorder="1"/>
    <xf numFmtId="0" fontId="0" fillId="0" borderId="14" xfId="0" applyBorder="1"/>
    <xf numFmtId="0" fontId="0" fillId="5" borderId="15" xfId="0" applyFill="1" applyBorder="1"/>
    <xf numFmtId="0" fontId="0" fillId="5" borderId="1" xfId="0" applyFill="1" applyBorder="1"/>
    <xf numFmtId="0" fontId="0" fillId="3" borderId="1" xfId="0" applyFill="1" applyBorder="1"/>
    <xf numFmtId="0" fontId="0" fillId="3" borderId="16" xfId="0" applyFill="1" applyBorder="1"/>
    <xf numFmtId="0" fontId="0" fillId="6" borderId="10" xfId="0" applyFill="1" applyBorder="1"/>
    <xf numFmtId="0" fontId="0" fillId="6" borderId="11" xfId="0" applyFill="1" applyBorder="1"/>
    <xf numFmtId="0" fontId="0" fillId="6" borderId="12" xfId="0" applyFill="1" applyBorder="1"/>
    <xf numFmtId="0" fontId="0" fillId="7" borderId="10" xfId="0" applyFill="1" applyBorder="1"/>
    <xf numFmtId="0" fontId="0" fillId="7" borderId="11" xfId="0" applyFill="1" applyBorder="1"/>
    <xf numFmtId="0" fontId="0" fillId="7" borderId="12" xfId="0" applyFill="1" applyBorder="1"/>
    <xf numFmtId="0" fontId="0" fillId="6" borderId="13" xfId="0" applyFill="1" applyBorder="1"/>
    <xf numFmtId="0" fontId="0" fillId="6" borderId="0" xfId="0" applyFill="1" applyBorder="1"/>
    <xf numFmtId="0" fontId="0" fillId="6" borderId="14" xfId="0" applyFill="1" applyBorder="1"/>
    <xf numFmtId="0" fontId="0" fillId="7" borderId="13" xfId="0" applyFill="1" applyBorder="1"/>
    <xf numFmtId="0" fontId="0" fillId="7" borderId="0" xfId="0" applyFill="1" applyBorder="1"/>
    <xf numFmtId="0" fontId="0" fillId="7" borderId="14" xfId="0" applyFill="1" applyBorder="1"/>
    <xf numFmtId="0" fontId="0" fillId="6" borderId="1" xfId="0" applyFill="1" applyBorder="1"/>
    <xf numFmtId="0" fontId="0" fillId="6" borderId="16" xfId="0" applyFill="1" applyBorder="1"/>
    <xf numFmtId="0" fontId="0" fillId="8" borderId="1" xfId="0" applyFill="1" applyBorder="1"/>
    <xf numFmtId="0" fontId="0" fillId="8" borderId="16" xfId="0" applyFill="1" applyBorder="1"/>
    <xf numFmtId="0" fontId="1" fillId="4" borderId="5" xfId="0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</cellXfs>
  <cellStyles count="3">
    <cellStyle name="Currency" xfId="2" builtinId="4"/>
    <cellStyle name="Normal" xfId="0" builtinId="0"/>
    <cellStyle name="Percent" xfId="1" builtinId="5"/>
  </cellStyles>
  <dxfs count="3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Graph 1. Overall 2017-2018</a:t>
            </a:r>
            <a:r>
              <a:rPr lang="en-US" baseline="0"/>
              <a:t> Program Services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78937007874017"/>
          <c:y val="0.27761628754738993"/>
          <c:w val="0.8376550743657043"/>
          <c:h val="0.4428772965879265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'Overall Services'!$B$1</c:f>
              <c:strCache>
                <c:ptCount val="1"/>
                <c:pt idx="0">
                  <c:v>Fee for Service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'Overall Services'!$A$2:$A$8</c:f>
              <c:strCache>
                <c:ptCount val="7"/>
                <c:pt idx="0">
                  <c:v>Students educated</c:v>
                </c:pt>
                <c:pt idx="1">
                  <c:v>Students screened</c:v>
                </c:pt>
                <c:pt idx="2">
                  <c:v>Fluoride varnish</c:v>
                </c:pt>
                <c:pt idx="3">
                  <c:v>Students receiving sealants</c:v>
                </c:pt>
                <c:pt idx="4">
                  <c:v>Teeth sealed</c:v>
                </c:pt>
                <c:pt idx="5">
                  <c:v>Students referred
for treatment</c:v>
                </c:pt>
                <c:pt idx="6">
                  <c:v>Students with urgent needs</c:v>
                </c:pt>
              </c:strCache>
            </c:strRef>
          </c:cat>
          <c:val>
            <c:numRef>
              <c:f>'Overall Services'!$B$2:$B$8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 formatCode="0">
                  <c:v>0</c:v>
                </c:pt>
                <c:pt idx="6" formatCode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'Overall Services'!$C$1</c:f>
              <c:strCache>
                <c:ptCount val="1"/>
                <c:pt idx="0">
                  <c:v>FQHC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5.092592592592592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2764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3.703703703703703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1597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3.240740740740748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1314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-4.16666666666667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681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3.703703703703703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2285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777777777777676E-3"/>
                  <c:y val="-3.703703703703703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398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7777777777777779E-3"/>
                  <c:y val="-3.703703703703712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'Overall Services'!$A$2:$A$8</c:f>
              <c:strCache>
                <c:ptCount val="7"/>
                <c:pt idx="0">
                  <c:v>Students educated</c:v>
                </c:pt>
                <c:pt idx="1">
                  <c:v>Students screened</c:v>
                </c:pt>
                <c:pt idx="2">
                  <c:v>Fluoride varnish</c:v>
                </c:pt>
                <c:pt idx="3">
                  <c:v>Students receiving sealants</c:v>
                </c:pt>
                <c:pt idx="4">
                  <c:v>Teeth sealed</c:v>
                </c:pt>
                <c:pt idx="5">
                  <c:v>Students referred
for treatment</c:v>
                </c:pt>
                <c:pt idx="6">
                  <c:v>Students with urgent needs</c:v>
                </c:pt>
              </c:strCache>
            </c:strRef>
          </c:cat>
          <c:val>
            <c:numRef>
              <c:f>'Overall Services'!$C$3:$C$8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">
                  <c:v>0</c:v>
                </c:pt>
                <c:pt idx="5" formatCode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4190296"/>
        <c:axId val="324190688"/>
      </c:barChart>
      <c:catAx>
        <c:axId val="3241902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Program Services</a:t>
                </a:r>
              </a:p>
            </c:rich>
          </c:tx>
          <c:layout>
            <c:manualLayout>
              <c:xMode val="edge"/>
              <c:yMode val="edge"/>
              <c:x val="0.44487379702537189"/>
              <c:y val="0.920347039953339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4190688"/>
        <c:crosses val="autoZero"/>
        <c:auto val="1"/>
        <c:lblAlgn val="ctr"/>
        <c:lblOffset val="100"/>
        <c:noMultiLvlLbl val="0"/>
      </c:catAx>
      <c:valAx>
        <c:axId val="324190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Provided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4190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Graph 2. Decay Experience and Treatment Needs</a:t>
            </a:r>
            <a:r>
              <a:rPr lang="en-US" baseline="0"/>
              <a:t> by School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963189080918788"/>
          <c:y val="0.21986047244094489"/>
          <c:w val="0.86700114158592634"/>
          <c:h val="0.501741732283464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'Caries Rates'!$H$1</c:f>
              <c:strCache>
                <c:ptCount val="1"/>
                <c:pt idx="0">
                  <c:v>Caries Experience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'Caries Rates'!$G$2:$G$12</c:f>
              <c:strCache>
                <c:ptCount val="11"/>
                <c:pt idx="10">
                  <c:v>Overall</c:v>
                </c:pt>
              </c:strCache>
            </c:strRef>
          </c:cat>
          <c:val>
            <c:numRef>
              <c:f>'Caries Rates'!$H$2:$H$12</c:f>
              <c:numCache>
                <c:formatCode>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'Caries Rates'!$I$1</c:f>
              <c:strCache>
                <c:ptCount val="1"/>
                <c:pt idx="0">
                  <c:v>Active Decay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'Caries Rates'!$G$2:$G$12</c:f>
              <c:strCache>
                <c:ptCount val="11"/>
                <c:pt idx="10">
                  <c:v>Overall</c:v>
                </c:pt>
              </c:strCache>
            </c:strRef>
          </c:cat>
          <c:val>
            <c:numRef>
              <c:f>'Caries Rates'!$I$2:$I$12</c:f>
              <c:numCache>
                <c:formatCode>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'Caries Rates'!$J$1</c:f>
              <c:strCache>
                <c:ptCount val="1"/>
                <c:pt idx="0">
                  <c:v>Urgent Treatment Needed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'Caries Rates'!$G$2:$G$12</c:f>
              <c:strCache>
                <c:ptCount val="11"/>
                <c:pt idx="10">
                  <c:v>Overall</c:v>
                </c:pt>
              </c:strCache>
            </c:strRef>
          </c:cat>
          <c:val>
            <c:numRef>
              <c:f>'Caries Rates'!$J$2:$J$12</c:f>
              <c:numCache>
                <c:formatCode>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324191472"/>
        <c:axId val="324191080"/>
      </c:barChart>
      <c:catAx>
        <c:axId val="3241914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School</a:t>
                </a:r>
              </a:p>
            </c:rich>
          </c:tx>
          <c:layout>
            <c:manualLayout>
              <c:xMode val="edge"/>
              <c:yMode val="edge"/>
              <c:x val="0.50816162849532287"/>
              <c:y val="0.9191798425196849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4191080"/>
        <c:crosses val="autoZero"/>
        <c:auto val="1"/>
        <c:lblAlgn val="ctr"/>
        <c:lblOffset val="100"/>
        <c:noMultiLvlLbl val="0"/>
      </c:catAx>
      <c:valAx>
        <c:axId val="324191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Students</a:t>
                </a:r>
                <a:r>
                  <a:rPr lang="en-US" baseline="0"/>
                  <a:t> with </a:t>
                </a:r>
                <a:r>
                  <a:rPr lang="en-US"/>
                  <a:t>Decay and Treatment Needs</a:t>
                </a:r>
              </a:p>
            </c:rich>
          </c:tx>
          <c:layout>
            <c:manualLayout>
              <c:xMode val="edge"/>
              <c:yMode val="edge"/>
              <c:x val="2.3366967604885821E-2"/>
              <c:y val="0.131860472440944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4191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Sealant Retention </a:t>
            </a:r>
          </a:p>
          <a:p>
            <a:pPr>
              <a:defRPr/>
            </a:pPr>
            <a:r>
              <a:rPr lang="en-US"/>
              <a:t>3 Year</a:t>
            </a:r>
            <a:r>
              <a:rPr lang="en-US" baseline="0"/>
              <a:t> Program Totals </a:t>
            </a:r>
            <a:endParaRPr lang="en-US"/>
          </a:p>
        </c:rich>
      </c:tx>
      <c:overlay val="0"/>
      <c:spPr>
        <a:noFill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188728"/>
        <c:axId val="324189512"/>
      </c:barChart>
      <c:catAx>
        <c:axId val="3241887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324189512"/>
        <c:crosses val="autoZero"/>
        <c:auto val="1"/>
        <c:lblAlgn val="ctr"/>
        <c:lblOffset val="100"/>
        <c:noMultiLvlLbl val="0"/>
      </c:catAx>
      <c:valAx>
        <c:axId val="324189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3241887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Graph 3.</a:t>
            </a:r>
            <a:r>
              <a:rPr lang="en-US" baseline="0"/>
              <a:t> </a:t>
            </a:r>
            <a:r>
              <a:rPr lang="en-US"/>
              <a:t>Annual Sealant</a:t>
            </a:r>
            <a:r>
              <a:rPr lang="en-US" baseline="0"/>
              <a:t> </a:t>
            </a:r>
            <a:r>
              <a:rPr lang="en-US"/>
              <a:t>Retention Rate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QA!$B$15:$F$15</c:f>
              <c:strCache>
                <c:ptCount val="5"/>
                <c:pt idx="0">
                  <c:v>2013-2014</c:v>
                </c:pt>
                <c:pt idx="1">
                  <c:v>2014-2015</c:v>
                </c:pt>
                <c:pt idx="2">
                  <c:v>2015-2016</c:v>
                </c:pt>
                <c:pt idx="3">
                  <c:v>2016-2017</c:v>
                </c:pt>
                <c:pt idx="4">
                  <c:v>2017-2018</c:v>
                </c:pt>
              </c:strCache>
            </c:strRef>
          </c:cat>
          <c:val>
            <c:numRef>
              <c:f>QA!$B$18:$F$18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6182264"/>
        <c:axId val="326183440"/>
      </c:barChart>
      <c:catAx>
        <c:axId val="3261822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Program 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6183440"/>
        <c:crosses val="autoZero"/>
        <c:auto val="1"/>
        <c:lblAlgn val="ctr"/>
        <c:lblOffset val="100"/>
        <c:noMultiLvlLbl val="0"/>
      </c:catAx>
      <c:valAx>
        <c:axId val="32618344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Sealants Retained</a:t>
                </a:r>
                <a:r>
                  <a:rPr lang="en-US" baseline="0"/>
                  <a:t> at Quality Assurance Checks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6182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3 Year Program Consent Return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Consents!$M$1:$N$1</c:f>
              <c:strCache>
                <c:ptCount val="1"/>
                <c:pt idx="0">
                  <c:v>2017-18</c:v>
                </c:pt>
              </c:strCache>
            </c:strRef>
          </c:cat>
          <c:val>
            <c:numRef>
              <c:f>Consents!$M$2:$N$2</c:f>
              <c:numCache>
                <c:formatCode>0%</c:formatCode>
                <c:ptCount val="2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6187360"/>
        <c:axId val="326184616"/>
      </c:barChart>
      <c:catAx>
        <c:axId val="3261873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26184616"/>
        <c:crosses val="autoZero"/>
        <c:auto val="1"/>
        <c:lblAlgn val="ctr"/>
        <c:lblOffset val="100"/>
        <c:noMultiLvlLbl val="0"/>
      </c:catAx>
      <c:valAx>
        <c:axId val="32618461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326187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0"/>
              <a:t>Graph 4. 2016-17 </a:t>
            </a:r>
            <a:r>
              <a:rPr lang="en-US" b="0" baseline="0"/>
              <a:t>Consent Return Rate by School</a:t>
            </a:r>
            <a:endParaRPr lang="en-US" b="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602559055118109"/>
          <c:y val="0.17675925925925923"/>
          <c:w val="0.81341885389326329"/>
          <c:h val="0.530831146106736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Consents!$B$1</c:f>
              <c:strCache>
                <c:ptCount val="1"/>
                <c:pt idx="0">
                  <c:v>% Consent return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Consents!$A$2:$A$12</c:f>
              <c:strCache>
                <c:ptCount val="1"/>
                <c:pt idx="0">
                  <c:v>Overall</c:v>
                </c:pt>
              </c:strCache>
            </c:strRef>
          </c:cat>
          <c:val>
            <c:numRef>
              <c:f>Consents!$B$2:$B$12</c:f>
              <c:numCache>
                <c:formatCode>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6185008"/>
        <c:axId val="326188536"/>
      </c:barChart>
      <c:catAx>
        <c:axId val="3261850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School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6188536"/>
        <c:crosses val="autoZero"/>
        <c:auto val="1"/>
        <c:lblAlgn val="ctr"/>
        <c:lblOffset val="100"/>
        <c:noMultiLvlLbl val="0"/>
      </c:catAx>
      <c:valAx>
        <c:axId val="32618853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Students</a:t>
                </a:r>
                <a:r>
                  <a:rPr lang="en-US" baseline="0"/>
                  <a:t> Who Returned </a:t>
                </a:r>
                <a:r>
                  <a:rPr lang="en-US"/>
                  <a:t>Parental Consent</a:t>
                </a:r>
                <a:r>
                  <a:rPr lang="en-US" baseline="0"/>
                  <a:t> Form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3888888888888888E-2"/>
              <c:y val="0.186018518518518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6185008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Graph 5. Annual</a:t>
            </a:r>
            <a:r>
              <a:rPr lang="en-US" baseline="0"/>
              <a:t> </a:t>
            </a:r>
            <a:r>
              <a:rPr lang="en-US"/>
              <a:t>Overall Consent</a:t>
            </a:r>
            <a:r>
              <a:rPr lang="en-US" baseline="0"/>
              <a:t> Return Rate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Consents!$I$14</c:f>
              <c:strCache>
                <c:ptCount val="1"/>
                <c:pt idx="0">
                  <c:v>Annual Program Consents Returned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Consents!$H$15:$H$19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Consents!$I$15:$I$19</c:f>
              <c:numCache>
                <c:formatCode>0%</c:formatCode>
                <c:ptCount val="5"/>
                <c:pt idx="0">
                  <c:v>0.35</c:v>
                </c:pt>
                <c:pt idx="1">
                  <c:v>0.35</c:v>
                </c:pt>
                <c:pt idx="2">
                  <c:v>0.54</c:v>
                </c:pt>
                <c:pt idx="3">
                  <c:v>0.55000000000000004</c:v>
                </c:pt>
                <c:pt idx="4" formatCode="General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26183832"/>
        <c:axId val="326183048"/>
      </c:barChart>
      <c:catAx>
        <c:axId val="3261838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Program 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6183048"/>
        <c:crosses val="autoZero"/>
        <c:auto val="1"/>
        <c:lblAlgn val="ctr"/>
        <c:lblOffset val="100"/>
        <c:noMultiLvlLbl val="0"/>
      </c:catAx>
      <c:valAx>
        <c:axId val="326183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Students</a:t>
                </a:r>
                <a:r>
                  <a:rPr lang="en-US" baseline="0"/>
                  <a:t> Who Returned Parental </a:t>
                </a:r>
                <a:r>
                  <a:rPr lang="en-US"/>
                  <a:t>Consent Form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6183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Graph 6. Dental Insuranc</a:t>
            </a:r>
            <a:r>
              <a:rPr lang="en-US" baseline="0"/>
              <a:t>e Status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03C30278-620A-4793-9F18-89AA6E980ECD}" type="CATEGORYNAME">
                      <a:rPr lang="en-US">
                        <a:solidFill>
                          <a:sysClr val="windowText" lastClr="000000"/>
                        </a:solidFill>
                      </a:rPr>
                      <a:pPr/>
                      <a:t>[CATEGORY NAME]</a:t>
                    </a:fld>
                    <a:endParaRPr lang="en-US" baseline="0">
                      <a:solidFill>
                        <a:sysClr val="windowText" lastClr="000000"/>
                      </a:solidFill>
                    </a:endParaRPr>
                  </a:p>
                  <a:p>
                    <a:r>
                      <a:rPr lang="en-US" baseline="0">
                        <a:solidFill>
                          <a:schemeClr val="bg1"/>
                        </a:solidFill>
                      </a:rPr>
                      <a:t> </a:t>
                    </a:r>
                    <a:fld id="{5FE7E149-5774-416E-A9AD-8185CB24E852}" type="VALUE">
                      <a:rPr lang="en-US" baseline="0">
                        <a:solidFill>
                          <a:sysClr val="windowText" lastClr="000000"/>
                        </a:solidFill>
                      </a:rPr>
                      <a:pPr/>
                      <a:t>[VALUE]</a:t>
                    </a:fld>
                    <a:endParaRPr lang="en-US" baseline="0">
                      <a:solidFill>
                        <a:schemeClr val="bg1"/>
                      </a:solidFill>
                    </a:endParaRP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1CC5664B-B069-4B30-A641-B7EC92E9FEFF}" type="CATEGORYNAME">
                      <a:rPr lang="en-US">
                        <a:solidFill>
                          <a:sysClr val="windowText" lastClr="000000"/>
                        </a:solidFill>
                      </a:rPr>
                      <a:pPr/>
                      <a:t>[CATEGORY NAME]</a:t>
                    </a:fld>
                    <a:r>
                      <a:rPr lang="en-US" baseline="0">
                        <a:solidFill>
                          <a:sysClr val="windowText" lastClr="000000"/>
                        </a:solidFill>
                      </a:rPr>
                      <a:t> </a:t>
                    </a:r>
                    <a:fld id="{80C10306-F382-4883-8838-338340BC81EB}" type="VALUE">
                      <a:rPr lang="en-US" baseline="0">
                        <a:solidFill>
                          <a:sysClr val="windowText" lastClr="000000"/>
                        </a:solidFill>
                      </a:rPr>
                      <a:pPr/>
                      <a:t>[VALUE]</a:t>
                    </a:fld>
                    <a:endParaRPr lang="en-US" baseline="0">
                      <a:solidFill>
                        <a:sysClr val="windowText" lastClr="000000"/>
                      </a:solidFill>
                    </a:endParaRP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63FE8537-B4DD-4905-BF7F-501C6706CFBF}" type="CATEGORYNAME">
                      <a:rPr lang="en-US">
                        <a:solidFill>
                          <a:sysClr val="windowText" lastClr="000000"/>
                        </a:solidFill>
                      </a:rPr>
                      <a:pPr/>
                      <a:t>[CATEGORY NAME]</a:t>
                    </a:fld>
                    <a:endParaRPr lang="en-US" baseline="0">
                      <a:solidFill>
                        <a:sysClr val="windowText" lastClr="000000"/>
                      </a:solidFill>
                    </a:endParaRPr>
                  </a:p>
                  <a:p>
                    <a:fld id="{BE8FE6A0-293C-465A-91E3-96A43D2E00B0}" type="VALUE">
                      <a:rPr lang="en-US" baseline="0">
                        <a:solidFill>
                          <a:sysClr val="windowText" lastClr="000000"/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Insurance!$B$7:$B$9</c:f>
              <c:strCache>
                <c:ptCount val="3"/>
                <c:pt idx="0">
                  <c:v>Denti-Cal</c:v>
                </c:pt>
                <c:pt idx="1">
                  <c:v>No Insurance</c:v>
                </c:pt>
                <c:pt idx="2">
                  <c:v>Private Insurance</c:v>
                </c:pt>
              </c:strCache>
            </c:strRef>
          </c:cat>
          <c:val>
            <c:numRef>
              <c:f>Insurance!$C$7:$C$9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12700</xdr:rowOff>
    </xdr:from>
    <xdr:to>
      <xdr:col>4</xdr:col>
      <xdr:colOff>596900</xdr:colOff>
      <xdr:row>23</xdr:row>
      <xdr:rowOff>177800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12700</xdr:rowOff>
    </xdr:from>
    <xdr:to>
      <xdr:col>8</xdr:col>
      <xdr:colOff>307975</xdr:colOff>
      <xdr:row>30</xdr:row>
      <xdr:rowOff>57150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138112</xdr:colOff>
      <xdr:row>18</xdr:row>
      <xdr:rowOff>133350</xdr:rowOff>
    </xdr:from>
    <xdr:to>
      <xdr:col>23</xdr:col>
      <xdr:colOff>557212</xdr:colOff>
      <xdr:row>33</xdr:row>
      <xdr:rowOff>38100</xdr:rowOff>
    </xdr:to>
    <xdr:graphicFrame macro="">
      <xdr:nvGraphicFramePr>
        <xdr:cNvPr id="8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171450</xdr:rowOff>
    </xdr:from>
    <xdr:to>
      <xdr:col>5</xdr:col>
      <xdr:colOff>260350</xdr:colOff>
      <xdr:row>33</xdr:row>
      <xdr:rowOff>152400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252412</xdr:colOff>
      <xdr:row>30</xdr:row>
      <xdr:rowOff>185737</xdr:rowOff>
    </xdr:from>
    <xdr:to>
      <xdr:col>28</xdr:col>
      <xdr:colOff>309562</xdr:colOff>
      <xdr:row>45</xdr:row>
      <xdr:rowOff>71437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12</xdr:row>
      <xdr:rowOff>76200</xdr:rowOff>
    </xdr:from>
    <xdr:to>
      <xdr:col>5</xdr:col>
      <xdr:colOff>117475</xdr:colOff>
      <xdr:row>27</xdr:row>
      <xdr:rowOff>57150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28</xdr:row>
      <xdr:rowOff>6350</xdr:rowOff>
    </xdr:from>
    <xdr:to>
      <xdr:col>5</xdr:col>
      <xdr:colOff>107950</xdr:colOff>
      <xdr:row>42</xdr:row>
      <xdr:rowOff>171450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6350</xdr:rowOff>
    </xdr:from>
    <xdr:to>
      <xdr:col>6</xdr:col>
      <xdr:colOff>298450</xdr:colOff>
      <xdr:row>24</xdr:row>
      <xdr:rowOff>171450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tabSelected="1" topLeftCell="F7" workbookViewId="0">
      <selection activeCell="R17" sqref="R17:R21"/>
    </sheetView>
  </sheetViews>
  <sheetFormatPr defaultColWidth="13" defaultRowHeight="15" x14ac:dyDescent="0.25"/>
  <cols>
    <col min="1" max="2" width="20.140625" style="15" customWidth="1"/>
    <col min="3" max="3" width="13.140625" style="15" customWidth="1"/>
    <col min="4" max="4" width="7.85546875" style="15" customWidth="1"/>
    <col min="5" max="5" width="8.85546875" style="15" bestFit="1" customWidth="1"/>
    <col min="6" max="6" width="9.7109375" style="15" bestFit="1" customWidth="1"/>
    <col min="7" max="7" width="8.5703125" style="16" bestFit="1" customWidth="1"/>
    <col min="8" max="8" width="10.5703125" style="16" bestFit="1" customWidth="1"/>
    <col min="9" max="9" width="7.5703125" style="16" customWidth="1"/>
    <col min="10" max="10" width="8.5703125" style="16" customWidth="1"/>
    <col min="11" max="11" width="7.7109375" style="16" bestFit="1" customWidth="1"/>
    <col min="12" max="12" width="8.5703125" style="16" bestFit="1" customWidth="1"/>
    <col min="13" max="13" width="8.42578125" style="16" bestFit="1" customWidth="1"/>
    <col min="14" max="14" width="9.140625" style="16" customWidth="1"/>
    <col min="15" max="15" width="8.140625" style="16" customWidth="1"/>
    <col min="16" max="16" width="6.85546875" style="16" bestFit="1" customWidth="1"/>
    <col min="17" max="17" width="9.85546875" style="16" bestFit="1" customWidth="1"/>
    <col min="18" max="18" width="10.85546875" style="16" customWidth="1"/>
    <col min="19" max="19" width="7" style="16" bestFit="1" customWidth="1"/>
    <col min="20" max="20" width="7.42578125" style="16" customWidth="1"/>
    <col min="21" max="21" width="8.42578125" style="15" bestFit="1" customWidth="1"/>
    <col min="22" max="22" width="7.140625" style="15" bestFit="1" customWidth="1"/>
    <col min="23" max="23" width="7.5703125" style="15" customWidth="1"/>
    <col min="24" max="24" width="7.42578125" style="5" bestFit="1" customWidth="1"/>
    <col min="25" max="16384" width="13" style="15"/>
  </cols>
  <sheetData>
    <row r="1" spans="1:26" s="65" customFormat="1" ht="75.75" thickBot="1" x14ac:dyDescent="0.3">
      <c r="A1" s="43" t="s">
        <v>0</v>
      </c>
      <c r="B1" s="43" t="s">
        <v>95</v>
      </c>
      <c r="C1" s="43" t="s">
        <v>96</v>
      </c>
      <c r="D1" s="43" t="s">
        <v>97</v>
      </c>
      <c r="E1" s="43" t="s">
        <v>98</v>
      </c>
      <c r="F1" s="43" t="s">
        <v>99</v>
      </c>
      <c r="G1" s="43" t="s">
        <v>100</v>
      </c>
      <c r="H1" s="43" t="s">
        <v>101</v>
      </c>
      <c r="I1" s="43" t="s">
        <v>102</v>
      </c>
      <c r="J1" s="43" t="s">
        <v>103</v>
      </c>
      <c r="K1" s="43" t="s">
        <v>104</v>
      </c>
      <c r="L1" s="43" t="s">
        <v>105</v>
      </c>
      <c r="M1" s="43" t="s">
        <v>106</v>
      </c>
      <c r="N1" s="43" t="s">
        <v>107</v>
      </c>
      <c r="O1" s="43" t="s">
        <v>108</v>
      </c>
      <c r="P1" s="43" t="s">
        <v>109</v>
      </c>
      <c r="Q1" s="43" t="s">
        <v>110</v>
      </c>
      <c r="R1" s="43" t="s">
        <v>111</v>
      </c>
      <c r="S1" s="43" t="s">
        <v>112</v>
      </c>
      <c r="T1" s="64" t="s">
        <v>113</v>
      </c>
      <c r="U1" s="43" t="s">
        <v>114</v>
      </c>
      <c r="V1" s="43" t="s">
        <v>115</v>
      </c>
      <c r="W1" s="43" t="s">
        <v>116</v>
      </c>
      <c r="X1" s="43" t="s">
        <v>117</v>
      </c>
      <c r="Y1" s="43" t="s">
        <v>118</v>
      </c>
      <c r="Z1" s="43" t="s">
        <v>119</v>
      </c>
    </row>
    <row r="2" spans="1:26" s="8" customFormat="1" x14ac:dyDescent="0.25">
      <c r="A2" s="31"/>
      <c r="B2" s="66"/>
      <c r="C2" s="66"/>
      <c r="D2" s="67"/>
      <c r="E2" s="68"/>
      <c r="F2" s="68"/>
      <c r="G2" s="68"/>
      <c r="H2" s="68"/>
      <c r="I2" s="68"/>
      <c r="J2" s="68"/>
      <c r="K2" s="60" t="e">
        <f t="shared" ref="K2:K12" si="0">H2/G2</f>
        <v>#DIV/0!</v>
      </c>
      <c r="L2" s="68"/>
      <c r="M2" s="68"/>
      <c r="N2" s="68"/>
      <c r="O2" s="68"/>
      <c r="P2" s="68"/>
      <c r="Q2" s="68"/>
      <c r="R2" s="69" t="e">
        <f t="shared" ref="R2:R12" si="1">Q2/M2</f>
        <v>#DIV/0!</v>
      </c>
      <c r="S2" s="68"/>
      <c r="T2" s="70" t="e">
        <f>S2/M2</f>
        <v>#DIV/0!</v>
      </c>
      <c r="U2" s="68"/>
      <c r="V2" s="69" t="e">
        <f t="shared" ref="V2:V12" si="2">U2/M2</f>
        <v>#DIV/0!</v>
      </c>
      <c r="W2" s="97"/>
      <c r="X2" s="68" t="e">
        <f t="shared" ref="X2:X12" si="3">W2/M2</f>
        <v>#DIV/0!</v>
      </c>
      <c r="Y2" s="31"/>
      <c r="Z2" s="46" t="e">
        <f>Y2/W2</f>
        <v>#DIV/0!</v>
      </c>
    </row>
    <row r="3" spans="1:26" s="8" customFormat="1" x14ac:dyDescent="0.25">
      <c r="A3" s="23"/>
      <c r="B3" s="71"/>
      <c r="C3" s="71"/>
      <c r="D3" s="23"/>
      <c r="E3" s="72"/>
      <c r="F3" s="72"/>
      <c r="G3" s="72"/>
      <c r="H3" s="72"/>
      <c r="I3" s="72"/>
      <c r="J3" s="72"/>
      <c r="K3" s="60" t="e">
        <f t="shared" si="0"/>
        <v>#DIV/0!</v>
      </c>
      <c r="L3" s="72"/>
      <c r="M3" s="72"/>
      <c r="N3" s="72"/>
      <c r="O3" s="73"/>
      <c r="P3" s="73"/>
      <c r="Q3" s="73"/>
      <c r="R3" s="74" t="e">
        <f t="shared" si="1"/>
        <v>#DIV/0!</v>
      </c>
      <c r="S3" s="72"/>
      <c r="T3" s="70" t="e">
        <f>S3/M3</f>
        <v>#DIV/0!</v>
      </c>
      <c r="U3" s="72"/>
      <c r="V3" s="74" t="e">
        <f t="shared" si="2"/>
        <v>#DIV/0!</v>
      </c>
      <c r="W3" s="98"/>
      <c r="X3" s="68" t="e">
        <f t="shared" si="3"/>
        <v>#DIV/0!</v>
      </c>
      <c r="Y3" s="23"/>
      <c r="Z3" s="46" t="e">
        <f t="shared" ref="Z3:Z12" si="4">Y3/W3</f>
        <v>#DIV/0!</v>
      </c>
    </row>
    <row r="4" spans="1:26" s="8" customFormat="1" x14ac:dyDescent="0.25">
      <c r="A4" s="23"/>
      <c r="B4" s="71"/>
      <c r="C4" s="71"/>
      <c r="D4" s="23"/>
      <c r="E4" s="75"/>
      <c r="F4" s="72"/>
      <c r="G4" s="72"/>
      <c r="H4" s="72"/>
      <c r="I4" s="72"/>
      <c r="J4" s="72"/>
      <c r="K4" s="60" t="e">
        <f t="shared" si="0"/>
        <v>#DIV/0!</v>
      </c>
      <c r="L4" s="72"/>
      <c r="M4" s="72"/>
      <c r="N4" s="72"/>
      <c r="O4" s="73"/>
      <c r="P4" s="73"/>
      <c r="Q4" s="73"/>
      <c r="R4" s="74" t="e">
        <f t="shared" si="1"/>
        <v>#DIV/0!</v>
      </c>
      <c r="S4" s="72"/>
      <c r="T4" s="70" t="e">
        <f>S4/M4</f>
        <v>#DIV/0!</v>
      </c>
      <c r="U4" s="72"/>
      <c r="V4" s="74" t="e">
        <f t="shared" si="2"/>
        <v>#DIV/0!</v>
      </c>
      <c r="W4" s="98"/>
      <c r="X4" s="68" t="e">
        <f t="shared" si="3"/>
        <v>#DIV/0!</v>
      </c>
      <c r="Y4" s="23"/>
      <c r="Z4" s="46" t="e">
        <f t="shared" si="4"/>
        <v>#DIV/0!</v>
      </c>
    </row>
    <row r="5" spans="1:26" s="8" customFormat="1" x14ac:dyDescent="0.25">
      <c r="A5" s="23"/>
      <c r="B5" s="71"/>
      <c r="C5" s="71"/>
      <c r="D5" s="23"/>
      <c r="E5" s="72"/>
      <c r="F5" s="72"/>
      <c r="G5" s="72"/>
      <c r="H5" s="72"/>
      <c r="I5" s="72"/>
      <c r="J5" s="72"/>
      <c r="K5" s="60" t="e">
        <f t="shared" si="0"/>
        <v>#DIV/0!</v>
      </c>
      <c r="L5" s="72"/>
      <c r="M5" s="72"/>
      <c r="N5" s="72"/>
      <c r="O5" s="73"/>
      <c r="P5" s="73"/>
      <c r="Q5" s="73"/>
      <c r="R5" s="74" t="e">
        <f t="shared" si="1"/>
        <v>#DIV/0!</v>
      </c>
      <c r="S5" s="72"/>
      <c r="T5" s="70" t="e">
        <f t="shared" ref="T5:T12" si="5">S5/M5</f>
        <v>#DIV/0!</v>
      </c>
      <c r="U5" s="72"/>
      <c r="V5" s="74" t="e">
        <f t="shared" si="2"/>
        <v>#DIV/0!</v>
      </c>
      <c r="W5" s="98"/>
      <c r="X5" s="68" t="e">
        <f t="shared" si="3"/>
        <v>#DIV/0!</v>
      </c>
      <c r="Y5" s="23"/>
      <c r="Z5" s="46" t="e">
        <f t="shared" si="4"/>
        <v>#DIV/0!</v>
      </c>
    </row>
    <row r="6" spans="1:26" s="8" customFormat="1" x14ac:dyDescent="0.25">
      <c r="A6" s="23"/>
      <c r="B6" s="71"/>
      <c r="C6" s="71"/>
      <c r="D6" s="23"/>
      <c r="E6" s="72"/>
      <c r="F6" s="72"/>
      <c r="G6" s="72"/>
      <c r="H6" s="72"/>
      <c r="I6" s="72"/>
      <c r="J6" s="72"/>
      <c r="K6" s="60" t="e">
        <f t="shared" si="0"/>
        <v>#DIV/0!</v>
      </c>
      <c r="L6" s="73"/>
      <c r="M6" s="73"/>
      <c r="N6" s="73"/>
      <c r="O6" s="72"/>
      <c r="P6" s="73"/>
      <c r="Q6" s="73"/>
      <c r="R6" s="74" t="e">
        <f t="shared" si="1"/>
        <v>#DIV/0!</v>
      </c>
      <c r="S6" s="72"/>
      <c r="T6" s="70" t="e">
        <f t="shared" si="5"/>
        <v>#DIV/0!</v>
      </c>
      <c r="U6" s="72"/>
      <c r="V6" s="74" t="e">
        <f t="shared" si="2"/>
        <v>#DIV/0!</v>
      </c>
      <c r="W6" s="98"/>
      <c r="X6" s="68" t="e">
        <f t="shared" si="3"/>
        <v>#DIV/0!</v>
      </c>
      <c r="Y6" s="23"/>
      <c r="Z6" s="46" t="e">
        <f t="shared" si="4"/>
        <v>#DIV/0!</v>
      </c>
    </row>
    <row r="7" spans="1:26" s="8" customFormat="1" x14ac:dyDescent="0.25">
      <c r="A7" s="23"/>
      <c r="B7" s="71"/>
      <c r="C7" s="71"/>
      <c r="D7" s="23"/>
      <c r="E7" s="72"/>
      <c r="F7" s="72"/>
      <c r="G7" s="72"/>
      <c r="H7" s="72"/>
      <c r="I7" s="72"/>
      <c r="J7" s="72"/>
      <c r="K7" s="60" t="e">
        <f t="shared" si="0"/>
        <v>#DIV/0!</v>
      </c>
      <c r="L7" s="73"/>
      <c r="M7" s="72"/>
      <c r="N7" s="72"/>
      <c r="O7" s="72"/>
      <c r="P7" s="72"/>
      <c r="Q7" s="72"/>
      <c r="R7" s="74" t="e">
        <f t="shared" si="1"/>
        <v>#DIV/0!</v>
      </c>
      <c r="S7" s="72"/>
      <c r="T7" s="70" t="e">
        <f t="shared" si="5"/>
        <v>#DIV/0!</v>
      </c>
      <c r="U7" s="72"/>
      <c r="V7" s="74" t="e">
        <f t="shared" si="2"/>
        <v>#DIV/0!</v>
      </c>
      <c r="W7" s="98"/>
      <c r="X7" s="68" t="e">
        <f t="shared" si="3"/>
        <v>#DIV/0!</v>
      </c>
      <c r="Y7" s="23"/>
      <c r="Z7" s="46" t="e">
        <f t="shared" si="4"/>
        <v>#DIV/0!</v>
      </c>
    </row>
    <row r="8" spans="1:26" x14ac:dyDescent="0.25">
      <c r="A8" s="23"/>
      <c r="B8" s="71"/>
      <c r="C8" s="71"/>
      <c r="D8" s="21"/>
      <c r="E8" s="21"/>
      <c r="F8" s="21"/>
      <c r="G8" s="48"/>
      <c r="H8" s="48"/>
      <c r="I8" s="48"/>
      <c r="J8" s="48"/>
      <c r="K8" s="60" t="e">
        <f t="shared" si="0"/>
        <v>#DIV/0!</v>
      </c>
      <c r="L8" s="48"/>
      <c r="M8" s="48"/>
      <c r="N8" s="48"/>
      <c r="O8" s="48"/>
      <c r="P8" s="48"/>
      <c r="Q8" s="48"/>
      <c r="R8" s="74" t="e">
        <f t="shared" si="1"/>
        <v>#DIV/0!</v>
      </c>
      <c r="S8" s="48"/>
      <c r="T8" s="70" t="e">
        <f t="shared" si="5"/>
        <v>#DIV/0!</v>
      </c>
      <c r="U8" s="21"/>
      <c r="V8" s="74" t="e">
        <f t="shared" si="2"/>
        <v>#DIV/0!</v>
      </c>
      <c r="W8" s="98"/>
      <c r="X8" s="68" t="e">
        <f t="shared" si="3"/>
        <v>#DIV/0!</v>
      </c>
      <c r="Y8" s="21"/>
      <c r="Z8" s="46" t="e">
        <f t="shared" si="4"/>
        <v>#DIV/0!</v>
      </c>
    </row>
    <row r="9" spans="1:26" s="8" customFormat="1" x14ac:dyDescent="0.25">
      <c r="A9" s="23"/>
      <c r="B9" s="71"/>
      <c r="C9" s="71"/>
      <c r="D9" s="23"/>
      <c r="E9" s="72"/>
      <c r="F9" s="72"/>
      <c r="G9" s="72"/>
      <c r="H9" s="72"/>
      <c r="I9" s="72"/>
      <c r="J9" s="72"/>
      <c r="K9" s="60" t="e">
        <f t="shared" si="0"/>
        <v>#DIV/0!</v>
      </c>
      <c r="L9" s="72"/>
      <c r="M9" s="72"/>
      <c r="N9" s="72"/>
      <c r="O9" s="73"/>
      <c r="P9" s="73"/>
      <c r="Q9" s="73"/>
      <c r="R9" s="74" t="e">
        <f t="shared" si="1"/>
        <v>#DIV/0!</v>
      </c>
      <c r="S9" s="72"/>
      <c r="T9" s="70" t="e">
        <f t="shared" si="5"/>
        <v>#DIV/0!</v>
      </c>
      <c r="U9" s="72"/>
      <c r="V9" s="74" t="e">
        <f t="shared" si="2"/>
        <v>#DIV/0!</v>
      </c>
      <c r="W9" s="98"/>
      <c r="X9" s="68" t="e">
        <f t="shared" si="3"/>
        <v>#DIV/0!</v>
      </c>
      <c r="Y9" s="23"/>
      <c r="Z9" s="46" t="e">
        <f t="shared" si="4"/>
        <v>#DIV/0!</v>
      </c>
    </row>
    <row r="10" spans="1:26" s="8" customFormat="1" x14ac:dyDescent="0.25">
      <c r="A10" s="23"/>
      <c r="B10" s="71"/>
      <c r="C10" s="71"/>
      <c r="D10" s="76"/>
      <c r="E10" s="72"/>
      <c r="F10" s="72"/>
      <c r="G10" s="72"/>
      <c r="H10" s="72"/>
      <c r="I10" s="72"/>
      <c r="J10" s="72"/>
      <c r="K10" s="60" t="e">
        <f t="shared" si="0"/>
        <v>#DIV/0!</v>
      </c>
      <c r="L10" s="72"/>
      <c r="M10" s="73"/>
      <c r="N10" s="73"/>
      <c r="O10" s="73"/>
      <c r="P10" s="73"/>
      <c r="Q10" s="73"/>
      <c r="R10" s="74" t="e">
        <f t="shared" si="1"/>
        <v>#DIV/0!</v>
      </c>
      <c r="S10" s="73"/>
      <c r="T10" s="70" t="e">
        <f t="shared" si="5"/>
        <v>#DIV/0!</v>
      </c>
      <c r="U10" s="73"/>
      <c r="V10" s="74" t="e">
        <f t="shared" si="2"/>
        <v>#DIV/0!</v>
      </c>
      <c r="W10" s="98"/>
      <c r="X10" s="68" t="e">
        <f t="shared" si="3"/>
        <v>#DIV/0!</v>
      </c>
      <c r="Y10" s="23"/>
      <c r="Z10" s="46" t="e">
        <f t="shared" si="4"/>
        <v>#DIV/0!</v>
      </c>
    </row>
    <row r="11" spans="1:26" x14ac:dyDescent="0.25">
      <c r="A11" s="77"/>
      <c r="B11" s="71"/>
      <c r="C11" s="71"/>
      <c r="E11" s="21"/>
      <c r="F11" s="21"/>
      <c r="G11" s="48"/>
      <c r="H11" s="48"/>
      <c r="I11" s="48"/>
      <c r="J11" s="48"/>
      <c r="K11" s="60" t="e">
        <f t="shared" si="0"/>
        <v>#DIV/0!</v>
      </c>
      <c r="L11" s="48"/>
      <c r="M11" s="48"/>
      <c r="N11" s="48"/>
      <c r="O11" s="48"/>
      <c r="P11" s="48"/>
      <c r="Q11" s="48"/>
      <c r="R11" s="74" t="e">
        <f t="shared" si="1"/>
        <v>#DIV/0!</v>
      </c>
      <c r="S11" s="48"/>
      <c r="T11" s="70" t="e">
        <f t="shared" si="5"/>
        <v>#DIV/0!</v>
      </c>
      <c r="U11" s="21"/>
      <c r="V11" s="74" t="e">
        <f t="shared" si="2"/>
        <v>#DIV/0!</v>
      </c>
      <c r="W11" s="98"/>
      <c r="X11" s="68" t="e">
        <f t="shared" si="3"/>
        <v>#DIV/0!</v>
      </c>
      <c r="Y11" s="21"/>
      <c r="Z11" s="46" t="e">
        <f t="shared" si="4"/>
        <v>#DIV/0!</v>
      </c>
    </row>
    <row r="12" spans="1:26" s="78" customFormat="1" x14ac:dyDescent="0.25">
      <c r="A12" s="55" t="s">
        <v>120</v>
      </c>
      <c r="B12" s="96"/>
      <c r="C12" s="96"/>
      <c r="D12" s="55"/>
      <c r="E12" s="88">
        <f t="shared" ref="E12:J12" si="6">SUM(E2:E11)</f>
        <v>0</v>
      </c>
      <c r="F12" s="88">
        <f t="shared" si="6"/>
        <v>0</v>
      </c>
      <c r="G12" s="88">
        <f t="shared" si="6"/>
        <v>0</v>
      </c>
      <c r="H12" s="88">
        <f t="shared" si="6"/>
        <v>0</v>
      </c>
      <c r="I12" s="88">
        <f t="shared" si="6"/>
        <v>0</v>
      </c>
      <c r="J12" s="88">
        <f t="shared" si="6"/>
        <v>0</v>
      </c>
      <c r="K12" s="60" t="e">
        <f t="shared" si="0"/>
        <v>#DIV/0!</v>
      </c>
      <c r="L12" s="88">
        <f t="shared" ref="L12:Q12" si="7">SUM(L2:L11)</f>
        <v>0</v>
      </c>
      <c r="M12" s="88">
        <f t="shared" si="7"/>
        <v>0</v>
      </c>
      <c r="N12" s="88">
        <f t="shared" si="7"/>
        <v>0</v>
      </c>
      <c r="O12" s="88">
        <f t="shared" si="7"/>
        <v>0</v>
      </c>
      <c r="P12" s="88">
        <f t="shared" si="7"/>
        <v>0</v>
      </c>
      <c r="Q12" s="88">
        <f t="shared" si="7"/>
        <v>0</v>
      </c>
      <c r="R12" s="89" t="e">
        <f t="shared" si="1"/>
        <v>#DIV/0!</v>
      </c>
      <c r="S12" s="88">
        <f>SUM(S2:S11)</f>
        <v>0</v>
      </c>
      <c r="T12" s="70" t="e">
        <f t="shared" si="5"/>
        <v>#DIV/0!</v>
      </c>
      <c r="U12" s="88">
        <f>SUM(U2:U11)</f>
        <v>0</v>
      </c>
      <c r="V12" s="89" t="e">
        <f t="shared" si="2"/>
        <v>#DIV/0!</v>
      </c>
      <c r="W12" s="90">
        <f>SUM(W2:W11)</f>
        <v>0</v>
      </c>
      <c r="X12" s="91" t="e">
        <f t="shared" si="3"/>
        <v>#DIV/0!</v>
      </c>
      <c r="Y12" s="55">
        <f>SUM(Y2:Y11)</f>
        <v>0</v>
      </c>
      <c r="Z12" s="46" t="e">
        <f t="shared" si="4"/>
        <v>#DIV/0!</v>
      </c>
    </row>
    <row r="13" spans="1:26" x14ac:dyDescent="0.25">
      <c r="G13" s="79"/>
      <c r="H13" s="79"/>
      <c r="Q13" s="79"/>
      <c r="R13" s="79"/>
      <c r="S13" s="79"/>
      <c r="T13" s="79"/>
      <c r="U13" s="16"/>
      <c r="V13" s="16"/>
      <c r="W13" s="16"/>
      <c r="X13" s="15"/>
      <c r="Y13" s="5" t="s">
        <v>121</v>
      </c>
    </row>
    <row r="14" spans="1:26" x14ac:dyDescent="0.25">
      <c r="U14" s="16"/>
      <c r="V14" s="16"/>
      <c r="W14" s="16"/>
      <c r="X14" s="15"/>
      <c r="Y14" s="5"/>
    </row>
    <row r="15" spans="1:26" x14ac:dyDescent="0.25">
      <c r="U15" s="16"/>
      <c r="V15" s="16"/>
      <c r="W15" s="16"/>
      <c r="X15" s="15"/>
      <c r="Y15" s="5"/>
    </row>
    <row r="16" spans="1:26" ht="15.75" thickBot="1" x14ac:dyDescent="0.3">
      <c r="A16" s="53" t="s">
        <v>122</v>
      </c>
      <c r="B16" s="80" t="s">
        <v>26</v>
      </c>
      <c r="C16" s="80" t="s">
        <v>27</v>
      </c>
      <c r="D16" s="80" t="s">
        <v>19</v>
      </c>
      <c r="E16" s="80" t="s">
        <v>41</v>
      </c>
      <c r="F16" s="80" t="s">
        <v>147</v>
      </c>
      <c r="G16" s="80" t="s">
        <v>123</v>
      </c>
      <c r="U16" s="16"/>
      <c r="X16" s="15"/>
      <c r="Y16" s="5"/>
    </row>
    <row r="17" spans="1:25" x14ac:dyDescent="0.25">
      <c r="A17" s="81" t="s">
        <v>124</v>
      </c>
      <c r="B17" s="51"/>
      <c r="C17" s="51"/>
      <c r="D17" s="51"/>
      <c r="E17" s="51"/>
      <c r="F17" s="82">
        <f>L12</f>
        <v>0</v>
      </c>
      <c r="G17" s="59">
        <f t="shared" ref="G17:G23" si="8">SUM(B17:F17)</f>
        <v>0</v>
      </c>
      <c r="U17" s="16"/>
      <c r="X17" s="15"/>
      <c r="Y17" s="5"/>
    </row>
    <row r="18" spans="1:25" x14ac:dyDescent="0.25">
      <c r="A18" s="83" t="s">
        <v>20</v>
      </c>
      <c r="B18" s="48"/>
      <c r="C18" s="48"/>
      <c r="D18" s="48"/>
      <c r="E18" s="48"/>
      <c r="F18" s="84">
        <f>M12</f>
        <v>0</v>
      </c>
      <c r="G18" s="59">
        <f t="shared" si="8"/>
        <v>0</v>
      </c>
      <c r="U18" s="16"/>
      <c r="X18" s="15"/>
      <c r="Y18" s="5"/>
    </row>
    <row r="19" spans="1:25" x14ac:dyDescent="0.25">
      <c r="A19" s="21" t="s">
        <v>125</v>
      </c>
      <c r="B19" s="48"/>
      <c r="C19" s="48"/>
      <c r="D19" s="48"/>
      <c r="E19" s="48"/>
      <c r="F19" s="84">
        <f>N12</f>
        <v>0</v>
      </c>
      <c r="G19" s="59">
        <f t="shared" si="8"/>
        <v>0</v>
      </c>
      <c r="U19" s="16"/>
      <c r="X19" s="15"/>
      <c r="Y19" s="5"/>
    </row>
    <row r="20" spans="1:25" x14ac:dyDescent="0.25">
      <c r="A20" s="21" t="s">
        <v>126</v>
      </c>
      <c r="B20" s="48"/>
      <c r="C20" s="48"/>
      <c r="D20" s="48"/>
      <c r="E20" s="48"/>
      <c r="F20" s="84">
        <f>P12</f>
        <v>0</v>
      </c>
      <c r="G20" s="59">
        <f t="shared" si="8"/>
        <v>0</v>
      </c>
      <c r="U20" s="16"/>
      <c r="X20" s="15"/>
      <c r="Y20" s="5"/>
    </row>
    <row r="21" spans="1:25" x14ac:dyDescent="0.25">
      <c r="A21" s="21" t="s">
        <v>127</v>
      </c>
      <c r="B21" s="48"/>
      <c r="C21" s="48"/>
      <c r="D21" s="48"/>
      <c r="E21" s="48"/>
      <c r="F21" s="84">
        <f>P12</f>
        <v>0</v>
      </c>
      <c r="G21" s="59">
        <f t="shared" si="8"/>
        <v>0</v>
      </c>
      <c r="U21" s="16"/>
      <c r="X21" s="15"/>
      <c r="Y21" s="5"/>
    </row>
    <row r="22" spans="1:25" x14ac:dyDescent="0.25">
      <c r="A22" s="21" t="s">
        <v>128</v>
      </c>
      <c r="B22" s="48"/>
      <c r="C22" s="48"/>
      <c r="D22" s="48"/>
      <c r="E22" s="48"/>
      <c r="F22" s="85">
        <f>W12</f>
        <v>0</v>
      </c>
      <c r="G22" s="59">
        <f t="shared" si="8"/>
        <v>0</v>
      </c>
      <c r="U22" s="16"/>
      <c r="X22" s="15"/>
      <c r="Y22" s="5"/>
    </row>
    <row r="23" spans="1:25" x14ac:dyDescent="0.25">
      <c r="A23" s="21" t="s">
        <v>129</v>
      </c>
      <c r="B23" s="48"/>
      <c r="C23" s="48"/>
      <c r="D23" s="48"/>
      <c r="E23" s="48"/>
      <c r="F23" s="84">
        <f>U12</f>
        <v>0</v>
      </c>
      <c r="G23" s="59">
        <f t="shared" si="8"/>
        <v>0</v>
      </c>
      <c r="U23" s="16"/>
      <c r="X23" s="15"/>
      <c r="Y23" s="5"/>
    </row>
  </sheetData>
  <protectedRanges>
    <protectedRange algorithmName="SHA-512" hashValue="Jx85DHhYFhWy0/x7x8/pOMGS1VfJN3tvccPWiVS1kUURrFX5CFW3N6M1FDjrCBrNb4Pj0nFeGTv9xBKAH95lag==" saltValue="epF7OO+cJVphgrbEJHB+jA==" spinCount="100000" sqref="K2:K12" name="Range1"/>
  </protectedRanges>
  <conditionalFormatting sqref="D2:J11 L2:Q11 S2:S11 U2:U11 W2:W11">
    <cfRule type="containsBlanks" dxfId="34" priority="6">
      <formula>LEN(TRIM(D2))=0</formula>
    </cfRule>
    <cfRule type="containsBlanks" dxfId="33" priority="13">
      <formula>LEN(TRIM(D2))=0</formula>
    </cfRule>
  </conditionalFormatting>
  <conditionalFormatting sqref="Y2:Z12">
    <cfRule type="containsBlanks" dxfId="32" priority="8">
      <formula>LEN(TRIM(Y2))=0</formula>
    </cfRule>
  </conditionalFormatting>
  <dataValidations count="2">
    <dataValidation type="list" allowBlank="1" showInputMessage="1" showErrorMessage="1" sqref="C2:C11">
      <formula1>$R$18:$R$21</formula1>
    </dataValidation>
    <dataValidation type="list" allowBlank="1" showInputMessage="1" showErrorMessage="1" sqref="B2:B11">
      <formula1>$R$17:$R$21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A2" sqref="A2:A13"/>
    </sheetView>
  </sheetViews>
  <sheetFormatPr defaultColWidth="8.7109375" defaultRowHeight="15" x14ac:dyDescent="0.25"/>
  <cols>
    <col min="1" max="1" width="20" style="15" bestFit="1" customWidth="1"/>
    <col min="2" max="2" width="7.7109375" style="15" bestFit="1" customWidth="1"/>
    <col min="3" max="3" width="8.7109375" style="15"/>
    <col min="4" max="4" width="7.7109375" style="15" bestFit="1" customWidth="1"/>
    <col min="5" max="5" width="9.140625" style="15" bestFit="1" customWidth="1"/>
    <col min="6" max="9" width="8.7109375" style="15"/>
    <col min="10" max="10" width="7.7109375" style="15" bestFit="1" customWidth="1"/>
    <col min="11" max="16384" width="8.7109375" style="15"/>
  </cols>
  <sheetData>
    <row r="1" spans="1:11" s="87" customFormat="1" ht="45.75" thickBot="1" x14ac:dyDescent="0.3">
      <c r="A1" s="86" t="s">
        <v>0</v>
      </c>
      <c r="B1" s="43" t="s">
        <v>130</v>
      </c>
      <c r="C1" s="43" t="s">
        <v>131</v>
      </c>
      <c r="D1" s="43" t="s">
        <v>132</v>
      </c>
      <c r="E1" s="43" t="s">
        <v>133</v>
      </c>
      <c r="F1" s="43" t="s">
        <v>134</v>
      </c>
      <c r="G1" s="43" t="s">
        <v>135</v>
      </c>
      <c r="H1" s="43" t="s">
        <v>136</v>
      </c>
      <c r="I1" s="43" t="s">
        <v>137</v>
      </c>
      <c r="J1" s="43" t="s">
        <v>138</v>
      </c>
    </row>
    <row r="2" spans="1:11" x14ac:dyDescent="0.25">
      <c r="A2" s="31"/>
      <c r="B2" s="24"/>
      <c r="C2" s="24"/>
      <c r="D2" s="24"/>
      <c r="E2" s="24"/>
      <c r="F2" s="24"/>
      <c r="G2" s="24"/>
      <c r="H2" s="24"/>
      <c r="I2" s="24"/>
      <c r="J2" s="24"/>
    </row>
    <row r="3" spans="1:11" x14ac:dyDescent="0.25">
      <c r="A3" s="23"/>
      <c r="B3" s="21"/>
      <c r="C3" s="21"/>
      <c r="D3" s="21"/>
      <c r="E3" s="21"/>
      <c r="F3" s="21"/>
      <c r="G3" s="21"/>
      <c r="H3" s="21"/>
      <c r="I3" s="21"/>
      <c r="J3" s="21"/>
    </row>
    <row r="4" spans="1:11" x14ac:dyDescent="0.25">
      <c r="A4" s="23"/>
      <c r="B4" s="21"/>
      <c r="C4" s="21"/>
      <c r="D4" s="21"/>
      <c r="E4" s="21"/>
      <c r="F4" s="21"/>
      <c r="G4" s="21"/>
      <c r="H4" s="21"/>
      <c r="I4" s="21"/>
      <c r="J4" s="21"/>
    </row>
    <row r="5" spans="1:11" x14ac:dyDescent="0.25">
      <c r="A5" s="23"/>
      <c r="B5" s="21"/>
      <c r="C5" s="21"/>
      <c r="D5" s="21"/>
      <c r="E5" s="21"/>
      <c r="F5" s="21"/>
      <c r="G5" s="21"/>
      <c r="H5" s="21"/>
      <c r="I5" s="21"/>
      <c r="J5" s="21"/>
    </row>
    <row r="6" spans="1:11" x14ac:dyDescent="0.25">
      <c r="A6" s="23"/>
      <c r="B6" s="21"/>
      <c r="C6" s="21"/>
      <c r="D6" s="21"/>
      <c r="E6" s="21"/>
      <c r="F6" s="21"/>
      <c r="G6" s="21"/>
      <c r="H6" s="21"/>
      <c r="I6" s="21"/>
      <c r="J6" s="21"/>
    </row>
    <row r="7" spans="1:11" x14ac:dyDescent="0.25">
      <c r="A7" s="23"/>
      <c r="B7" s="21"/>
      <c r="C7" s="21"/>
      <c r="D7" s="21"/>
      <c r="E7" s="21"/>
      <c r="F7" s="21"/>
      <c r="G7" s="21"/>
      <c r="H7" s="21"/>
      <c r="I7" s="21"/>
      <c r="J7" s="21"/>
    </row>
    <row r="8" spans="1:11" x14ac:dyDescent="0.25">
      <c r="A8" s="23"/>
      <c r="B8" s="21"/>
      <c r="C8" s="21"/>
      <c r="D8" s="21"/>
      <c r="E8" s="21"/>
      <c r="F8" s="38"/>
      <c r="G8" s="21"/>
      <c r="H8" s="21"/>
      <c r="I8" s="21"/>
      <c r="J8" s="21"/>
    </row>
    <row r="9" spans="1:11" x14ac:dyDescent="0.25">
      <c r="A9" s="23"/>
      <c r="B9" s="21"/>
      <c r="C9" s="21"/>
      <c r="D9" s="21"/>
      <c r="E9" s="21"/>
      <c r="F9" s="21"/>
      <c r="G9" s="21"/>
      <c r="H9" s="21"/>
      <c r="I9" s="21"/>
      <c r="J9" s="21"/>
    </row>
    <row r="10" spans="1:11" x14ac:dyDescent="0.25">
      <c r="A10" s="23"/>
      <c r="B10" s="21"/>
      <c r="C10" s="21"/>
      <c r="D10" s="21"/>
      <c r="E10" s="21"/>
      <c r="F10" s="21"/>
      <c r="G10" s="21"/>
      <c r="H10" s="21"/>
      <c r="I10" s="21"/>
      <c r="J10" s="21"/>
    </row>
    <row r="11" spans="1:11" x14ac:dyDescent="0.25">
      <c r="A11" s="23"/>
      <c r="B11" s="21"/>
      <c r="C11" s="21"/>
      <c r="D11" s="21"/>
      <c r="E11" s="21"/>
      <c r="F11" s="21"/>
      <c r="G11" s="21"/>
      <c r="H11" s="21"/>
      <c r="I11" s="21"/>
      <c r="J11" s="21"/>
    </row>
    <row r="12" spans="1:11" x14ac:dyDescent="0.25">
      <c r="A12" s="23"/>
      <c r="B12" s="21"/>
      <c r="C12" s="21"/>
      <c r="D12" s="21"/>
      <c r="E12" s="21"/>
      <c r="F12" s="21"/>
      <c r="G12" s="21"/>
      <c r="H12" s="21"/>
      <c r="I12" s="21"/>
      <c r="J12" s="21"/>
    </row>
    <row r="13" spans="1:11" x14ac:dyDescent="0.25">
      <c r="A13" s="23"/>
      <c r="B13" s="21"/>
      <c r="C13" s="21"/>
      <c r="D13" s="21"/>
      <c r="E13" s="21"/>
      <c r="F13" s="21"/>
      <c r="G13" s="21"/>
      <c r="H13" s="21"/>
      <c r="I13" s="21"/>
      <c r="J13" s="21"/>
    </row>
    <row r="14" spans="1:11" x14ac:dyDescent="0.25">
      <c r="A14" s="23" t="s">
        <v>123</v>
      </c>
      <c r="B14" s="23">
        <f t="shared" ref="B14:J14" si="0">SUM(B2:B13)</f>
        <v>0</v>
      </c>
      <c r="C14" s="23">
        <f t="shared" si="0"/>
        <v>0</v>
      </c>
      <c r="D14" s="23">
        <f t="shared" si="0"/>
        <v>0</v>
      </c>
      <c r="E14" s="23">
        <f t="shared" si="0"/>
        <v>0</v>
      </c>
      <c r="F14" s="23">
        <f t="shared" si="0"/>
        <v>0</v>
      </c>
      <c r="G14" s="23">
        <f t="shared" si="0"/>
        <v>0</v>
      </c>
      <c r="H14" s="23">
        <f t="shared" si="0"/>
        <v>0</v>
      </c>
      <c r="I14" s="23">
        <f t="shared" si="0"/>
        <v>0</v>
      </c>
      <c r="J14" s="23">
        <f t="shared" si="0"/>
        <v>0</v>
      </c>
      <c r="K14" s="77">
        <f>SUM(B14:J14)</f>
        <v>0</v>
      </c>
    </row>
    <row r="15" spans="1:11" x14ac:dyDescent="0.25">
      <c r="A15" s="23" t="s">
        <v>139</v>
      </c>
      <c r="B15" s="28" t="e">
        <f>B14/K14</f>
        <v>#DIV/0!</v>
      </c>
      <c r="C15" s="28" t="e">
        <f>C14/K14</f>
        <v>#DIV/0!</v>
      </c>
      <c r="D15" s="28" t="e">
        <f>D14/K14</f>
        <v>#DIV/0!</v>
      </c>
      <c r="E15" s="28" t="e">
        <f>E14/K14</f>
        <v>#DIV/0!</v>
      </c>
      <c r="F15" s="28" t="e">
        <f>F14/K14</f>
        <v>#DIV/0!</v>
      </c>
      <c r="G15" s="28" t="e">
        <f>G14/K14</f>
        <v>#DIV/0!</v>
      </c>
      <c r="H15" s="28" t="e">
        <f>H14/K14</f>
        <v>#DIV/0!</v>
      </c>
      <c r="I15" s="28" t="e">
        <f>I14/K14</f>
        <v>#DIV/0!</v>
      </c>
      <c r="J15" s="28" t="e">
        <f>J14/K14</f>
        <v>#DIV/0!</v>
      </c>
    </row>
  </sheetData>
  <conditionalFormatting sqref="K14 B2:J14">
    <cfRule type="containsBlanks" dxfId="0" priority="1">
      <formula>LEN(TRIM(B2))=0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2"/>
  <sheetViews>
    <sheetView topLeftCell="H19" workbookViewId="0">
      <selection activeCell="Z23" sqref="Z23"/>
    </sheetView>
  </sheetViews>
  <sheetFormatPr defaultRowHeight="15" x14ac:dyDescent="0.25"/>
  <cols>
    <col min="1" max="1" width="9.140625" style="15"/>
    <col min="2" max="2" width="18.140625" style="15" bestFit="1" customWidth="1"/>
    <col min="3" max="3" width="11" style="15" bestFit="1" customWidth="1"/>
    <col min="4" max="6" width="9.140625" style="15"/>
    <col min="7" max="7" width="11" style="15" bestFit="1" customWidth="1"/>
    <col min="8" max="10" width="9.140625" style="15"/>
    <col min="11" max="11" width="11" style="15" bestFit="1" customWidth="1"/>
    <col min="12" max="14" width="9.140625" style="15"/>
    <col min="15" max="15" width="11" style="15" bestFit="1" customWidth="1"/>
    <col min="16" max="18" width="9.140625" style="15"/>
    <col min="19" max="19" width="11" style="15" bestFit="1" customWidth="1"/>
    <col min="20" max="22" width="9.140625" style="15"/>
    <col min="23" max="23" width="11" style="15" bestFit="1" customWidth="1"/>
    <col min="24" max="26" width="9.140625" style="15"/>
    <col min="27" max="27" width="11" style="15" bestFit="1" customWidth="1"/>
    <col min="28" max="16384" width="9.140625" style="15"/>
  </cols>
  <sheetData>
    <row r="1" spans="1:23" x14ac:dyDescent="0.25">
      <c r="A1" s="115" t="s">
        <v>160</v>
      </c>
      <c r="B1" s="116"/>
      <c r="C1" s="117"/>
      <c r="E1" s="118" t="s">
        <v>0</v>
      </c>
      <c r="F1" s="119"/>
      <c r="G1" s="120"/>
      <c r="I1" s="118" t="s">
        <v>0</v>
      </c>
      <c r="J1" s="119"/>
      <c r="K1" s="120"/>
      <c r="M1" s="118" t="s">
        <v>0</v>
      </c>
      <c r="N1" s="119"/>
      <c r="O1" s="120"/>
      <c r="Q1" s="118" t="s">
        <v>0</v>
      </c>
      <c r="R1" s="119"/>
      <c r="S1" s="120"/>
    </row>
    <row r="2" spans="1:23" x14ac:dyDescent="0.25">
      <c r="A2" s="121" t="s">
        <v>161</v>
      </c>
      <c r="B2" s="122" t="s">
        <v>162</v>
      </c>
      <c r="C2" s="123" t="s">
        <v>163</v>
      </c>
      <c r="E2" s="124" t="s">
        <v>161</v>
      </c>
      <c r="F2" s="125" t="s">
        <v>162</v>
      </c>
      <c r="G2" s="126" t="s">
        <v>163</v>
      </c>
      <c r="I2" s="124" t="s">
        <v>161</v>
      </c>
      <c r="J2" s="125" t="s">
        <v>162</v>
      </c>
      <c r="K2" s="126" t="s">
        <v>163</v>
      </c>
      <c r="M2" s="124" t="s">
        <v>161</v>
      </c>
      <c r="N2" s="125" t="s">
        <v>162</v>
      </c>
      <c r="O2" s="126" t="s">
        <v>163</v>
      </c>
      <c r="Q2" s="124" t="s">
        <v>161</v>
      </c>
      <c r="R2" s="125" t="s">
        <v>162</v>
      </c>
      <c r="S2" s="126" t="s">
        <v>163</v>
      </c>
    </row>
    <row r="3" spans="1:23" x14ac:dyDescent="0.25">
      <c r="A3" s="121">
        <v>2</v>
      </c>
      <c r="B3" s="127">
        <f>SUM(F3,J3,N3,R3,F25,J25,N25,R25,V25,Z25)</f>
        <v>0</v>
      </c>
      <c r="C3" s="128">
        <f>SUM(G3,K3,O3,S3,G25,K25,O25,S25,W25,AA25)</f>
        <v>0</v>
      </c>
      <c r="E3" s="124">
        <v>2</v>
      </c>
      <c r="F3" s="127"/>
      <c r="G3" s="128"/>
      <c r="I3" s="124">
        <v>2</v>
      </c>
      <c r="J3" s="127"/>
      <c r="K3" s="128"/>
      <c r="M3" s="124">
        <v>2</v>
      </c>
      <c r="N3" s="127"/>
      <c r="O3" s="128"/>
      <c r="Q3" s="124">
        <v>2</v>
      </c>
      <c r="R3" s="127"/>
      <c r="S3" s="128"/>
    </row>
    <row r="4" spans="1:23" x14ac:dyDescent="0.25">
      <c r="A4" s="121">
        <v>3</v>
      </c>
      <c r="B4" s="127">
        <f>SUM(F4,J4,N4,F26,J26,N26,R26,V26,Z26)</f>
        <v>0</v>
      </c>
      <c r="C4" s="128">
        <f t="shared" ref="C4:C20" si="0">SUM(G4,K4,O4,S4,G26,K26,O26,S26,W26,AA26)</f>
        <v>0</v>
      </c>
      <c r="E4" s="124">
        <v>3</v>
      </c>
      <c r="F4" s="127"/>
      <c r="G4" s="128"/>
      <c r="I4" s="124">
        <v>3</v>
      </c>
      <c r="J4" s="127"/>
      <c r="K4" s="128"/>
      <c r="M4" s="124">
        <v>3</v>
      </c>
      <c r="N4" s="127"/>
      <c r="O4" s="128"/>
      <c r="Q4" s="124">
        <v>3</v>
      </c>
      <c r="R4" s="127"/>
      <c r="S4" s="128"/>
    </row>
    <row r="5" spans="1:23" x14ac:dyDescent="0.25">
      <c r="A5" s="121">
        <v>4</v>
      </c>
      <c r="B5" s="127">
        <f t="shared" ref="B5:B19" si="1">SUM(F5,J5,N5,R5,F27,J27,N27,R27,V27,Z27)</f>
        <v>0</v>
      </c>
      <c r="C5" s="128">
        <f t="shared" si="0"/>
        <v>0</v>
      </c>
      <c r="E5" s="124">
        <v>4</v>
      </c>
      <c r="F5" s="127"/>
      <c r="G5" s="128"/>
      <c r="I5" s="124">
        <v>4</v>
      </c>
      <c r="J5" s="127"/>
      <c r="K5" s="128"/>
      <c r="M5" s="124">
        <v>4</v>
      </c>
      <c r="N5" s="127"/>
      <c r="O5" s="128"/>
      <c r="Q5" s="124">
        <v>4</v>
      </c>
      <c r="R5" s="127"/>
      <c r="S5" s="128"/>
    </row>
    <row r="6" spans="1:23" x14ac:dyDescent="0.25">
      <c r="A6" s="121">
        <v>5</v>
      </c>
      <c r="B6" s="127">
        <f t="shared" si="1"/>
        <v>0</v>
      </c>
      <c r="C6" s="128">
        <f t="shared" si="0"/>
        <v>0</v>
      </c>
      <c r="E6" s="124">
        <v>5</v>
      </c>
      <c r="F6" s="127"/>
      <c r="G6" s="128"/>
      <c r="I6" s="124">
        <v>5</v>
      </c>
      <c r="J6" s="127"/>
      <c r="K6" s="128"/>
      <c r="M6" s="124">
        <v>5</v>
      </c>
      <c r="N6" s="127"/>
      <c r="O6" s="128"/>
      <c r="Q6" s="124">
        <v>5</v>
      </c>
      <c r="R6" s="127"/>
      <c r="S6" s="128"/>
    </row>
    <row r="7" spans="1:23" x14ac:dyDescent="0.25">
      <c r="A7" s="121">
        <v>12</v>
      </c>
      <c r="B7" s="127">
        <f t="shared" si="1"/>
        <v>0</v>
      </c>
      <c r="C7" s="128">
        <f t="shared" si="0"/>
        <v>0</v>
      </c>
      <c r="E7" s="124">
        <v>12</v>
      </c>
      <c r="F7" s="127"/>
      <c r="G7" s="128"/>
      <c r="I7" s="124">
        <v>12</v>
      </c>
      <c r="J7" s="127"/>
      <c r="K7" s="128"/>
      <c r="M7" s="124">
        <v>12</v>
      </c>
      <c r="N7" s="127"/>
      <c r="O7" s="128"/>
      <c r="Q7" s="124">
        <v>12</v>
      </c>
      <c r="R7" s="127"/>
      <c r="S7" s="128"/>
    </row>
    <row r="8" spans="1:23" x14ac:dyDescent="0.25">
      <c r="A8" s="121">
        <v>13</v>
      </c>
      <c r="B8" s="127">
        <f t="shared" si="1"/>
        <v>0</v>
      </c>
      <c r="C8" s="128">
        <f t="shared" si="0"/>
        <v>0</v>
      </c>
      <c r="E8" s="124">
        <v>13</v>
      </c>
      <c r="F8" s="127"/>
      <c r="G8" s="128"/>
      <c r="I8" s="124">
        <v>13</v>
      </c>
      <c r="J8" s="127"/>
      <c r="K8" s="128"/>
      <c r="M8" s="124">
        <v>13</v>
      </c>
      <c r="N8" s="127"/>
      <c r="O8" s="128"/>
      <c r="Q8" s="124">
        <v>13</v>
      </c>
      <c r="R8" s="127"/>
      <c r="S8" s="128"/>
    </row>
    <row r="9" spans="1:23" x14ac:dyDescent="0.25">
      <c r="A9" s="121">
        <v>14</v>
      </c>
      <c r="B9" s="127">
        <f t="shared" si="1"/>
        <v>0</v>
      </c>
      <c r="C9" s="128">
        <f t="shared" si="0"/>
        <v>0</v>
      </c>
      <c r="E9" s="124">
        <v>14</v>
      </c>
      <c r="F9" s="127"/>
      <c r="G9" s="128"/>
      <c r="I9" s="124">
        <v>14</v>
      </c>
      <c r="J9" s="127"/>
      <c r="K9" s="128"/>
      <c r="M9" s="124">
        <v>14</v>
      </c>
      <c r="N9" s="127"/>
      <c r="O9" s="128"/>
      <c r="Q9" s="124">
        <v>14</v>
      </c>
      <c r="R9" s="127"/>
      <c r="S9" s="128"/>
    </row>
    <row r="10" spans="1:23" x14ac:dyDescent="0.25">
      <c r="A10" s="121">
        <v>15</v>
      </c>
      <c r="B10" s="127">
        <f t="shared" si="1"/>
        <v>0</v>
      </c>
      <c r="C10" s="128">
        <f t="shared" si="0"/>
        <v>0</v>
      </c>
      <c r="E10" s="124">
        <v>15</v>
      </c>
      <c r="F10" s="127"/>
      <c r="G10" s="128"/>
      <c r="I10" s="124">
        <v>15</v>
      </c>
      <c r="J10" s="127"/>
      <c r="K10" s="128"/>
      <c r="M10" s="124">
        <v>15</v>
      </c>
      <c r="N10" s="127"/>
      <c r="O10" s="128"/>
      <c r="Q10" s="124">
        <v>15</v>
      </c>
      <c r="R10" s="127"/>
      <c r="S10" s="128"/>
    </row>
    <row r="11" spans="1:23" x14ac:dyDescent="0.25">
      <c r="A11" s="121">
        <v>18</v>
      </c>
      <c r="B11" s="127">
        <f t="shared" si="1"/>
        <v>0</v>
      </c>
      <c r="C11" s="128">
        <f t="shared" si="0"/>
        <v>0</v>
      </c>
      <c r="E11" s="124">
        <v>18</v>
      </c>
      <c r="F11" s="127"/>
      <c r="G11" s="128"/>
      <c r="I11" s="124">
        <v>18</v>
      </c>
      <c r="J11" s="127"/>
      <c r="K11" s="128"/>
      <c r="M11" s="124">
        <v>18</v>
      </c>
      <c r="N11" s="127"/>
      <c r="O11" s="128"/>
      <c r="Q11" s="124">
        <v>18</v>
      </c>
      <c r="R11" s="127"/>
      <c r="S11" s="128"/>
    </row>
    <row r="12" spans="1:23" x14ac:dyDescent="0.25">
      <c r="A12" s="121">
        <v>19</v>
      </c>
      <c r="B12" s="127">
        <f t="shared" si="1"/>
        <v>0</v>
      </c>
      <c r="C12" s="128">
        <f t="shared" si="0"/>
        <v>0</v>
      </c>
      <c r="E12" s="124">
        <v>19</v>
      </c>
      <c r="F12" s="108"/>
      <c r="G12" s="128"/>
      <c r="I12" s="124">
        <v>19</v>
      </c>
      <c r="J12" s="108"/>
      <c r="K12" s="128"/>
      <c r="M12" s="124">
        <v>19</v>
      </c>
      <c r="N12" s="108"/>
      <c r="O12" s="128"/>
      <c r="Q12" s="124">
        <v>19</v>
      </c>
      <c r="R12" s="108"/>
      <c r="S12" s="128"/>
    </row>
    <row r="13" spans="1:23" x14ac:dyDescent="0.25">
      <c r="A13" s="121">
        <v>20</v>
      </c>
      <c r="B13" s="127">
        <f t="shared" si="1"/>
        <v>0</v>
      </c>
      <c r="C13" s="128">
        <f t="shared" si="0"/>
        <v>0</v>
      </c>
      <c r="E13" s="124">
        <v>20</v>
      </c>
      <c r="F13" s="127"/>
      <c r="G13" s="128"/>
      <c r="I13" s="124">
        <v>20</v>
      </c>
      <c r="J13" s="127"/>
      <c r="K13" s="128"/>
      <c r="M13" s="124">
        <v>20</v>
      </c>
      <c r="N13" s="127"/>
      <c r="O13" s="128"/>
      <c r="Q13" s="124">
        <v>20</v>
      </c>
      <c r="R13" s="127"/>
      <c r="S13" s="128"/>
      <c r="W13" s="8"/>
    </row>
    <row r="14" spans="1:23" x14ac:dyDescent="0.25">
      <c r="A14" s="121">
        <v>21</v>
      </c>
      <c r="B14" s="127">
        <f t="shared" si="1"/>
        <v>0</v>
      </c>
      <c r="C14" s="128">
        <f t="shared" si="0"/>
        <v>0</v>
      </c>
      <c r="E14" s="124">
        <v>21</v>
      </c>
      <c r="F14" s="127"/>
      <c r="G14" s="128"/>
      <c r="I14" s="124">
        <v>21</v>
      </c>
      <c r="J14" s="127"/>
      <c r="K14" s="128"/>
      <c r="M14" s="124">
        <v>21</v>
      </c>
      <c r="N14" s="127"/>
      <c r="O14" s="128"/>
      <c r="Q14" s="124">
        <v>21</v>
      </c>
      <c r="R14" s="127"/>
      <c r="S14" s="128"/>
    </row>
    <row r="15" spans="1:23" x14ac:dyDescent="0.25">
      <c r="A15" s="121">
        <v>28</v>
      </c>
      <c r="B15" s="127">
        <f t="shared" si="1"/>
        <v>0</v>
      </c>
      <c r="C15" s="128">
        <f t="shared" si="0"/>
        <v>0</v>
      </c>
      <c r="E15" s="124">
        <v>28</v>
      </c>
      <c r="F15" s="127"/>
      <c r="G15" s="128"/>
      <c r="I15" s="124">
        <v>28</v>
      </c>
      <c r="J15" s="127"/>
      <c r="K15" s="128"/>
      <c r="M15" s="124">
        <v>28</v>
      </c>
      <c r="N15" s="127"/>
      <c r="O15" s="128"/>
      <c r="Q15" s="124">
        <v>28</v>
      </c>
      <c r="R15" s="127"/>
      <c r="S15" s="128"/>
    </row>
    <row r="16" spans="1:23" x14ac:dyDescent="0.25">
      <c r="A16" s="121">
        <v>29</v>
      </c>
      <c r="B16" s="127">
        <f t="shared" si="1"/>
        <v>0</v>
      </c>
      <c r="C16" s="128">
        <f t="shared" si="0"/>
        <v>0</v>
      </c>
      <c r="E16" s="124">
        <v>29</v>
      </c>
      <c r="F16" s="127"/>
      <c r="G16" s="128"/>
      <c r="I16" s="124">
        <v>29</v>
      </c>
      <c r="J16" s="127"/>
      <c r="K16" s="128"/>
      <c r="M16" s="124">
        <v>29</v>
      </c>
      <c r="N16" s="127"/>
      <c r="O16" s="128"/>
      <c r="Q16" s="124">
        <v>29</v>
      </c>
      <c r="R16" s="127"/>
      <c r="S16" s="128"/>
    </row>
    <row r="17" spans="1:27" x14ac:dyDescent="0.25">
      <c r="A17" s="121">
        <v>30</v>
      </c>
      <c r="B17" s="127">
        <f t="shared" si="1"/>
        <v>0</v>
      </c>
      <c r="C17" s="128">
        <f t="shared" si="0"/>
        <v>0</v>
      </c>
      <c r="E17" s="124">
        <v>30</v>
      </c>
      <c r="F17" s="127"/>
      <c r="G17" s="128"/>
      <c r="I17" s="124">
        <v>30</v>
      </c>
      <c r="J17" s="127"/>
      <c r="K17" s="128"/>
      <c r="M17" s="124">
        <v>30</v>
      </c>
      <c r="N17" s="127"/>
      <c r="O17" s="128"/>
      <c r="Q17" s="124">
        <v>30</v>
      </c>
      <c r="R17" s="127"/>
      <c r="S17" s="128"/>
    </row>
    <row r="18" spans="1:27" x14ac:dyDescent="0.25">
      <c r="A18" s="121">
        <v>31</v>
      </c>
      <c r="B18" s="127">
        <f t="shared" si="1"/>
        <v>0</v>
      </c>
      <c r="C18" s="128">
        <f t="shared" si="0"/>
        <v>0</v>
      </c>
      <c r="E18" s="124">
        <v>31</v>
      </c>
      <c r="F18" s="127"/>
      <c r="G18" s="128"/>
      <c r="I18" s="124">
        <v>31</v>
      </c>
      <c r="J18" s="127"/>
      <c r="K18" s="128"/>
      <c r="M18" s="124">
        <v>31</v>
      </c>
      <c r="N18" s="127"/>
      <c r="O18" s="128"/>
      <c r="Q18" s="124">
        <v>31</v>
      </c>
      <c r="R18" s="127"/>
      <c r="S18" s="128"/>
    </row>
    <row r="19" spans="1:27" x14ac:dyDescent="0.25">
      <c r="A19" s="121" t="s">
        <v>164</v>
      </c>
      <c r="B19" s="127">
        <f t="shared" si="1"/>
        <v>0</v>
      </c>
      <c r="C19" s="128">
        <f t="shared" si="0"/>
        <v>0</v>
      </c>
      <c r="E19" s="124" t="s">
        <v>164</v>
      </c>
      <c r="F19" s="127"/>
      <c r="G19" s="128"/>
      <c r="I19" s="124" t="s">
        <v>164</v>
      </c>
      <c r="J19" s="127"/>
      <c r="K19" s="128"/>
      <c r="M19" s="124" t="s">
        <v>164</v>
      </c>
      <c r="N19" s="127"/>
      <c r="O19" s="128"/>
      <c r="Q19" s="124" t="s">
        <v>164</v>
      </c>
      <c r="R19" s="127"/>
      <c r="S19" s="128"/>
    </row>
    <row r="20" spans="1:27" ht="15.75" thickBot="1" x14ac:dyDescent="0.3">
      <c r="A20" s="129" t="s">
        <v>165</v>
      </c>
      <c r="B20" s="130">
        <f>SUM(B3:B19)</f>
        <v>0</v>
      </c>
      <c r="C20" s="123">
        <f t="shared" si="0"/>
        <v>0</v>
      </c>
      <c r="E20" s="131" t="s">
        <v>39</v>
      </c>
      <c r="F20" s="131">
        <f>SUM(F3:F19)</f>
        <v>0</v>
      </c>
      <c r="G20" s="132"/>
      <c r="I20" s="131" t="s">
        <v>39</v>
      </c>
      <c r="J20" s="131">
        <f>SUM(J3:J19)</f>
        <v>0</v>
      </c>
      <c r="K20" s="132"/>
      <c r="M20" s="131" t="s">
        <v>39</v>
      </c>
      <c r="N20" s="131">
        <f>SUM(N3:N19)</f>
        <v>0</v>
      </c>
      <c r="O20" s="132">
        <f>SUM(O3:O19)</f>
        <v>0</v>
      </c>
      <c r="Q20" s="131" t="s">
        <v>39</v>
      </c>
      <c r="R20" s="131">
        <f>SUM(R3:R19)</f>
        <v>0</v>
      </c>
      <c r="S20" s="132">
        <f>SUM(S3:S19)</f>
        <v>0</v>
      </c>
    </row>
    <row r="22" spans="1:27" ht="15.75" thickBot="1" x14ac:dyDescent="0.3"/>
    <row r="23" spans="1:27" x14ac:dyDescent="0.25">
      <c r="E23" s="133" t="s">
        <v>0</v>
      </c>
      <c r="F23" s="134"/>
      <c r="G23" s="135"/>
      <c r="I23" s="133" t="s">
        <v>0</v>
      </c>
      <c r="J23" s="134"/>
      <c r="K23" s="135"/>
      <c r="M23" s="133" t="s">
        <v>0</v>
      </c>
      <c r="N23" s="134"/>
      <c r="O23" s="135"/>
      <c r="Q23" s="136" t="s">
        <v>0</v>
      </c>
      <c r="R23" s="137"/>
      <c r="S23" s="138"/>
      <c r="U23" s="136" t="s">
        <v>0</v>
      </c>
      <c r="V23" s="137"/>
      <c r="W23" s="138"/>
      <c r="Y23" s="136" t="s">
        <v>0</v>
      </c>
      <c r="Z23" s="137"/>
      <c r="AA23" s="138"/>
    </row>
    <row r="24" spans="1:27" x14ac:dyDescent="0.25">
      <c r="E24" s="139" t="s">
        <v>161</v>
      </c>
      <c r="F24" s="140" t="s">
        <v>162</v>
      </c>
      <c r="G24" s="141" t="s">
        <v>163</v>
      </c>
      <c r="I24" s="139" t="s">
        <v>161</v>
      </c>
      <c r="J24" s="140" t="s">
        <v>162</v>
      </c>
      <c r="K24" s="141" t="s">
        <v>163</v>
      </c>
      <c r="M24" s="139" t="s">
        <v>161</v>
      </c>
      <c r="N24" s="140" t="s">
        <v>162</v>
      </c>
      <c r="O24" s="141" t="s">
        <v>163</v>
      </c>
      <c r="Q24" s="142" t="s">
        <v>161</v>
      </c>
      <c r="R24" s="143" t="s">
        <v>162</v>
      </c>
      <c r="S24" s="144" t="s">
        <v>163</v>
      </c>
      <c r="U24" s="142" t="s">
        <v>161</v>
      </c>
      <c r="V24" s="143" t="s">
        <v>162</v>
      </c>
      <c r="W24" s="144" t="s">
        <v>163</v>
      </c>
      <c r="Y24" s="142" t="s">
        <v>161</v>
      </c>
      <c r="Z24" s="143" t="s">
        <v>162</v>
      </c>
      <c r="AA24" s="144" t="s">
        <v>163</v>
      </c>
    </row>
    <row r="25" spans="1:27" x14ac:dyDescent="0.25">
      <c r="E25" s="139">
        <v>2</v>
      </c>
      <c r="F25" s="127"/>
      <c r="G25" s="128"/>
      <c r="I25" s="139">
        <v>2</v>
      </c>
      <c r="J25" s="127"/>
      <c r="K25" s="128"/>
      <c r="M25" s="139">
        <v>2</v>
      </c>
      <c r="N25" s="127"/>
      <c r="O25" s="128"/>
      <c r="Q25" s="142">
        <v>2</v>
      </c>
      <c r="R25" s="127"/>
      <c r="S25" s="128"/>
      <c r="U25" s="142">
        <v>2</v>
      </c>
      <c r="V25" s="127"/>
      <c r="W25" s="128"/>
      <c r="Y25" s="142">
        <v>2</v>
      </c>
      <c r="Z25" s="127"/>
      <c r="AA25" s="128"/>
    </row>
    <row r="26" spans="1:27" x14ac:dyDescent="0.25">
      <c r="E26" s="139">
        <v>3</v>
      </c>
      <c r="F26" s="127"/>
      <c r="G26" s="128"/>
      <c r="I26" s="139">
        <v>3</v>
      </c>
      <c r="J26" s="127"/>
      <c r="K26" s="128"/>
      <c r="M26" s="139">
        <v>3</v>
      </c>
      <c r="N26" s="127"/>
      <c r="O26" s="128"/>
      <c r="Q26" s="142">
        <v>3</v>
      </c>
      <c r="R26" s="127"/>
      <c r="S26" s="128"/>
      <c r="U26" s="142">
        <v>3</v>
      </c>
      <c r="V26" s="127"/>
      <c r="W26" s="128"/>
      <c r="Y26" s="142">
        <v>3</v>
      </c>
      <c r="Z26" s="127"/>
      <c r="AA26" s="128"/>
    </row>
    <row r="27" spans="1:27" x14ac:dyDescent="0.25">
      <c r="E27" s="139">
        <v>4</v>
      </c>
      <c r="F27" s="127"/>
      <c r="G27" s="128"/>
      <c r="I27" s="139">
        <v>4</v>
      </c>
      <c r="J27" s="127"/>
      <c r="K27" s="128"/>
      <c r="M27" s="139">
        <v>4</v>
      </c>
      <c r="N27" s="127"/>
      <c r="O27" s="128"/>
      <c r="Q27" s="142">
        <v>4</v>
      </c>
      <c r="R27" s="127"/>
      <c r="S27" s="128"/>
      <c r="U27" s="142">
        <v>4</v>
      </c>
      <c r="V27" s="127"/>
      <c r="W27" s="128"/>
      <c r="Y27" s="142">
        <v>4</v>
      </c>
      <c r="Z27" s="127"/>
      <c r="AA27" s="128"/>
    </row>
    <row r="28" spans="1:27" x14ac:dyDescent="0.25">
      <c r="E28" s="139">
        <v>5</v>
      </c>
      <c r="F28" s="127"/>
      <c r="G28" s="128"/>
      <c r="I28" s="139">
        <v>5</v>
      </c>
      <c r="J28" s="127"/>
      <c r="K28" s="128"/>
      <c r="M28" s="139">
        <v>5</v>
      </c>
      <c r="N28" s="127"/>
      <c r="O28" s="128"/>
      <c r="Q28" s="142">
        <v>5</v>
      </c>
      <c r="R28" s="127"/>
      <c r="S28" s="128"/>
      <c r="U28" s="142">
        <v>5</v>
      </c>
      <c r="V28" s="127"/>
      <c r="W28" s="128"/>
      <c r="Y28" s="142">
        <v>5</v>
      </c>
      <c r="Z28" s="127"/>
      <c r="AA28" s="128"/>
    </row>
    <row r="29" spans="1:27" x14ac:dyDescent="0.25">
      <c r="E29" s="139">
        <v>12</v>
      </c>
      <c r="F29" s="127"/>
      <c r="G29" s="128"/>
      <c r="I29" s="139">
        <v>12</v>
      </c>
      <c r="J29" s="127"/>
      <c r="K29" s="128"/>
      <c r="M29" s="139">
        <v>12</v>
      </c>
      <c r="N29" s="127"/>
      <c r="O29" s="128"/>
      <c r="Q29" s="142">
        <v>12</v>
      </c>
      <c r="R29" s="127"/>
      <c r="S29" s="128"/>
      <c r="U29" s="142">
        <v>12</v>
      </c>
      <c r="V29" s="127"/>
      <c r="W29" s="128"/>
      <c r="Y29" s="142">
        <v>12</v>
      </c>
      <c r="Z29" s="127"/>
      <c r="AA29" s="128"/>
    </row>
    <row r="30" spans="1:27" x14ac:dyDescent="0.25">
      <c r="E30" s="139">
        <v>13</v>
      </c>
      <c r="F30" s="127"/>
      <c r="G30" s="128"/>
      <c r="I30" s="139">
        <v>13</v>
      </c>
      <c r="J30" s="127"/>
      <c r="K30" s="128"/>
      <c r="M30" s="139">
        <v>13</v>
      </c>
      <c r="N30" s="127"/>
      <c r="O30" s="128"/>
      <c r="Q30" s="142">
        <v>13</v>
      </c>
      <c r="R30" s="127"/>
      <c r="S30" s="128"/>
      <c r="U30" s="142">
        <v>13</v>
      </c>
      <c r="V30" s="127"/>
      <c r="W30" s="128"/>
      <c r="Y30" s="142">
        <v>13</v>
      </c>
      <c r="Z30" s="127"/>
      <c r="AA30" s="128"/>
    </row>
    <row r="31" spans="1:27" x14ac:dyDescent="0.25">
      <c r="E31" s="139">
        <v>14</v>
      </c>
      <c r="F31" s="127"/>
      <c r="G31" s="128"/>
      <c r="I31" s="139">
        <v>14</v>
      </c>
      <c r="J31" s="127"/>
      <c r="K31" s="128"/>
      <c r="M31" s="139">
        <v>14</v>
      </c>
      <c r="N31" s="127"/>
      <c r="O31" s="128"/>
      <c r="Q31" s="142">
        <v>14</v>
      </c>
      <c r="R31" s="127"/>
      <c r="S31" s="128"/>
      <c r="U31" s="142">
        <v>14</v>
      </c>
      <c r="V31" s="127"/>
      <c r="W31" s="128"/>
      <c r="Y31" s="142">
        <v>14</v>
      </c>
      <c r="Z31" s="127"/>
      <c r="AA31" s="128"/>
    </row>
    <row r="32" spans="1:27" x14ac:dyDescent="0.25">
      <c r="E32" s="139">
        <v>15</v>
      </c>
      <c r="F32" s="127"/>
      <c r="G32" s="128"/>
      <c r="I32" s="139">
        <v>15</v>
      </c>
      <c r="J32" s="127"/>
      <c r="K32" s="128"/>
      <c r="M32" s="139">
        <v>15</v>
      </c>
      <c r="N32" s="127"/>
      <c r="O32" s="128"/>
      <c r="Q32" s="142">
        <v>15</v>
      </c>
      <c r="R32" s="127"/>
      <c r="S32" s="128"/>
      <c r="U32" s="142">
        <v>15</v>
      </c>
      <c r="V32" s="127"/>
      <c r="W32" s="128"/>
      <c r="Y32" s="142">
        <v>15</v>
      </c>
      <c r="Z32" s="127"/>
      <c r="AA32" s="128"/>
    </row>
    <row r="33" spans="5:27" x14ac:dyDescent="0.25">
      <c r="E33" s="139">
        <v>18</v>
      </c>
      <c r="F33" s="127"/>
      <c r="G33" s="128"/>
      <c r="I33" s="139">
        <v>18</v>
      </c>
      <c r="J33" s="127"/>
      <c r="K33" s="128"/>
      <c r="M33" s="139">
        <v>18</v>
      </c>
      <c r="N33" s="127"/>
      <c r="O33" s="128"/>
      <c r="Q33" s="142">
        <v>18</v>
      </c>
      <c r="R33" s="127"/>
      <c r="S33" s="128"/>
      <c r="U33" s="142">
        <v>18</v>
      </c>
      <c r="V33" s="127"/>
      <c r="W33" s="128"/>
      <c r="Y33" s="142">
        <v>18</v>
      </c>
      <c r="Z33" s="127"/>
      <c r="AA33" s="128"/>
    </row>
    <row r="34" spans="5:27" x14ac:dyDescent="0.25">
      <c r="E34" s="139">
        <v>19</v>
      </c>
      <c r="F34" s="127"/>
      <c r="G34" s="128"/>
      <c r="I34" s="139">
        <v>19</v>
      </c>
      <c r="J34" s="127"/>
      <c r="K34" s="128"/>
      <c r="M34" s="139">
        <v>19</v>
      </c>
      <c r="N34" s="108"/>
      <c r="O34" s="128"/>
      <c r="Q34" s="142">
        <v>19</v>
      </c>
      <c r="R34" s="127"/>
      <c r="S34" s="128"/>
      <c r="U34" s="142">
        <v>19</v>
      </c>
      <c r="V34" s="108"/>
      <c r="W34" s="128"/>
      <c r="Y34" s="142">
        <v>19</v>
      </c>
      <c r="Z34" s="127"/>
      <c r="AA34" s="128"/>
    </row>
    <row r="35" spans="5:27" x14ac:dyDescent="0.25">
      <c r="E35" s="139">
        <v>20</v>
      </c>
      <c r="F35" s="127"/>
      <c r="G35" s="128"/>
      <c r="I35" s="139">
        <v>20</v>
      </c>
      <c r="J35" s="127"/>
      <c r="K35" s="128"/>
      <c r="M35" s="139">
        <v>20</v>
      </c>
      <c r="N35" s="127"/>
      <c r="O35" s="128"/>
      <c r="Q35" s="142">
        <v>20</v>
      </c>
      <c r="R35" s="127"/>
      <c r="S35" s="128"/>
      <c r="U35" s="142">
        <v>20</v>
      </c>
      <c r="V35" s="127"/>
      <c r="W35" s="128"/>
      <c r="Y35" s="142">
        <v>20</v>
      </c>
      <c r="Z35" s="127"/>
      <c r="AA35" s="128"/>
    </row>
    <row r="36" spans="5:27" x14ac:dyDescent="0.25">
      <c r="E36" s="139">
        <v>21</v>
      </c>
      <c r="F36" s="127"/>
      <c r="G36" s="128"/>
      <c r="I36" s="139">
        <v>21</v>
      </c>
      <c r="J36" s="127"/>
      <c r="K36" s="128"/>
      <c r="M36" s="139">
        <v>21</v>
      </c>
      <c r="N36" s="127"/>
      <c r="O36" s="128"/>
      <c r="Q36" s="142">
        <v>21</v>
      </c>
      <c r="R36" s="127"/>
      <c r="S36" s="128"/>
      <c r="U36" s="142">
        <v>21</v>
      </c>
      <c r="V36" s="127"/>
      <c r="W36" s="128"/>
      <c r="Y36" s="142">
        <v>21</v>
      </c>
      <c r="Z36" s="127"/>
      <c r="AA36" s="128"/>
    </row>
    <row r="37" spans="5:27" x14ac:dyDescent="0.25">
      <c r="E37" s="139">
        <v>28</v>
      </c>
      <c r="F37" s="127"/>
      <c r="G37" s="128"/>
      <c r="I37" s="139">
        <v>28</v>
      </c>
      <c r="J37" s="127"/>
      <c r="K37" s="128"/>
      <c r="M37" s="139">
        <v>28</v>
      </c>
      <c r="N37" s="127"/>
      <c r="O37" s="128"/>
      <c r="Q37" s="142">
        <v>28</v>
      </c>
      <c r="R37" s="127"/>
      <c r="S37" s="128"/>
      <c r="U37" s="142">
        <v>28</v>
      </c>
      <c r="V37" s="127"/>
      <c r="W37" s="128"/>
      <c r="Y37" s="142">
        <v>28</v>
      </c>
      <c r="Z37" s="127"/>
      <c r="AA37" s="128"/>
    </row>
    <row r="38" spans="5:27" x14ac:dyDescent="0.25">
      <c r="E38" s="139">
        <v>29</v>
      </c>
      <c r="F38" s="127"/>
      <c r="G38" s="128"/>
      <c r="I38" s="139">
        <v>29</v>
      </c>
      <c r="J38" s="127"/>
      <c r="K38" s="128"/>
      <c r="M38" s="139">
        <v>29</v>
      </c>
      <c r="N38" s="127"/>
      <c r="O38" s="128"/>
      <c r="Q38" s="142">
        <v>29</v>
      </c>
      <c r="R38" s="127"/>
      <c r="S38" s="128"/>
      <c r="U38" s="142">
        <v>29</v>
      </c>
      <c r="V38" s="127"/>
      <c r="W38" s="128"/>
      <c r="Y38" s="142">
        <v>29</v>
      </c>
      <c r="Z38" s="127"/>
      <c r="AA38" s="128"/>
    </row>
    <row r="39" spans="5:27" x14ac:dyDescent="0.25">
      <c r="E39" s="139">
        <v>30</v>
      </c>
      <c r="F39" s="127"/>
      <c r="G39" s="128"/>
      <c r="I39" s="139">
        <v>30</v>
      </c>
      <c r="J39" s="127"/>
      <c r="K39" s="128"/>
      <c r="M39" s="139">
        <v>30</v>
      </c>
      <c r="N39" s="127"/>
      <c r="O39" s="128"/>
      <c r="Q39" s="142">
        <v>30</v>
      </c>
      <c r="R39" s="127"/>
      <c r="S39" s="128"/>
      <c r="U39" s="142">
        <v>30</v>
      </c>
      <c r="V39" s="127"/>
      <c r="W39" s="128"/>
      <c r="Y39" s="142">
        <v>30</v>
      </c>
      <c r="Z39" s="127"/>
      <c r="AA39" s="128"/>
    </row>
    <row r="40" spans="5:27" x14ac:dyDescent="0.25">
      <c r="E40" s="139">
        <v>31</v>
      </c>
      <c r="F40" s="127"/>
      <c r="G40" s="128"/>
      <c r="I40" s="139">
        <v>31</v>
      </c>
      <c r="J40" s="127"/>
      <c r="K40" s="128"/>
      <c r="M40" s="139">
        <v>31</v>
      </c>
      <c r="N40" s="127"/>
      <c r="O40" s="128"/>
      <c r="Q40" s="142">
        <v>31</v>
      </c>
      <c r="R40" s="127"/>
      <c r="S40" s="128"/>
      <c r="U40" s="142">
        <v>31</v>
      </c>
      <c r="V40" s="127"/>
      <c r="W40" s="128"/>
      <c r="Y40" s="142">
        <v>31</v>
      </c>
      <c r="Z40" s="127"/>
      <c r="AA40" s="128"/>
    </row>
    <row r="41" spans="5:27" ht="15.75" thickBot="1" x14ac:dyDescent="0.3">
      <c r="E41" s="145" t="s">
        <v>39</v>
      </c>
      <c r="F41" s="145">
        <f>SUM(F25:F40)</f>
        <v>0</v>
      </c>
      <c r="G41" s="146"/>
      <c r="I41" s="145" t="s">
        <v>39</v>
      </c>
      <c r="J41" s="145">
        <f>SUM(J25:J40)</f>
        <v>0</v>
      </c>
      <c r="K41" s="146">
        <f>SUM(K25:K40)</f>
        <v>0</v>
      </c>
      <c r="M41" s="145" t="s">
        <v>39</v>
      </c>
      <c r="N41" s="145">
        <f>SUM(N25:N40)</f>
        <v>0</v>
      </c>
      <c r="O41" s="146">
        <f>SUM(O25:O40)</f>
        <v>0</v>
      </c>
      <c r="Q41" s="147" t="s">
        <v>39</v>
      </c>
      <c r="R41" s="147">
        <f>SUM(R25:R40)</f>
        <v>0</v>
      </c>
      <c r="S41" s="148">
        <f>SUM(S25:S40)</f>
        <v>0</v>
      </c>
      <c r="U41" s="147" t="s">
        <v>39</v>
      </c>
      <c r="V41" s="147">
        <f>SUM(V25:V40)</f>
        <v>0</v>
      </c>
      <c r="W41" s="148"/>
      <c r="Y41" s="147" t="s">
        <v>39</v>
      </c>
      <c r="Z41" s="147">
        <f>SUM(Z25:Z40)</f>
        <v>0</v>
      </c>
      <c r="AA41" s="148"/>
    </row>
    <row r="42" spans="5:27" x14ac:dyDescent="0.25">
      <c r="M42" s="127"/>
      <c r="N42" s="127"/>
      <c r="O42" s="127"/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0" sqref="G10"/>
    </sheetView>
  </sheetViews>
  <sheetFormatPr defaultRowHeight="15" x14ac:dyDescent="0.25"/>
  <sheetData>
    <row r="1" spans="1:1" x14ac:dyDescent="0.25">
      <c r="A1" t="s">
        <v>142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opLeftCell="A7" workbookViewId="0">
      <selection activeCell="G2" sqref="G2:K8"/>
    </sheetView>
  </sheetViews>
  <sheetFormatPr defaultRowHeight="15" x14ac:dyDescent="0.25"/>
  <cols>
    <col min="1" max="1" width="33.42578125" style="9" bestFit="1" customWidth="1"/>
    <col min="3" max="3" width="11" bestFit="1" customWidth="1"/>
    <col min="6" max="6" width="31.140625" bestFit="1" customWidth="1"/>
    <col min="9" max="10" width="7.42578125" bestFit="1" customWidth="1"/>
    <col min="11" max="11" width="7.42578125" style="15" customWidth="1"/>
  </cols>
  <sheetData>
    <row r="1" spans="1:12" ht="30.75" thickBot="1" x14ac:dyDescent="0.3">
      <c r="A1" s="53" t="s">
        <v>149</v>
      </c>
      <c r="B1" s="102" t="s">
        <v>47</v>
      </c>
      <c r="C1" s="80" t="s">
        <v>42</v>
      </c>
      <c r="D1" s="80" t="s">
        <v>39</v>
      </c>
      <c r="F1" s="53" t="s">
        <v>49</v>
      </c>
      <c r="G1" s="80" t="s">
        <v>26</v>
      </c>
      <c r="H1" s="80" t="s">
        <v>27</v>
      </c>
      <c r="I1" s="80" t="s">
        <v>19</v>
      </c>
      <c r="J1" s="80" t="s">
        <v>41</v>
      </c>
      <c r="K1" s="80" t="s">
        <v>147</v>
      </c>
      <c r="L1" s="43" t="s">
        <v>28</v>
      </c>
    </row>
    <row r="2" spans="1:12" x14ac:dyDescent="0.25">
      <c r="A2" s="24" t="s">
        <v>31</v>
      </c>
      <c r="B2" s="54">
        <f>'Services by School'!L2+'Services by School'!L6+'Services by School'!L7+'Services by School'!L10</f>
        <v>0</v>
      </c>
      <c r="C2" s="54">
        <f>'Services by School'!L3+'Services by School'!L4+'Services by School'!L5+'Services by School'!L8+'Services by School'!L9+'Services by School'!L11</f>
        <v>0</v>
      </c>
      <c r="D2" s="51">
        <f t="shared" ref="D2:D8" si="0">B2+C2</f>
        <v>0</v>
      </c>
      <c r="F2" s="24" t="s">
        <v>31</v>
      </c>
      <c r="G2" s="51"/>
      <c r="H2" s="51"/>
      <c r="I2" s="51"/>
      <c r="J2" s="25"/>
      <c r="K2" s="25"/>
      <c r="L2" s="52">
        <f t="shared" ref="L2:L8" si="1">SUM(G2:J2)</f>
        <v>0</v>
      </c>
    </row>
    <row r="3" spans="1:12" x14ac:dyDescent="0.25">
      <c r="A3" s="21" t="s">
        <v>32</v>
      </c>
      <c r="B3" s="54">
        <f>'Services by School'!M2+'Services by School'!M6+'Services by School'!M7+'Services by School'!M10</f>
        <v>0</v>
      </c>
      <c r="C3" s="54">
        <f>'Services by School'!M3+'Services by School'!M4+'Services by School'!M5+'Services by School'!M8+'Services by School'!M9+'Services by School'!M11</f>
        <v>0</v>
      </c>
      <c r="D3" s="51">
        <f t="shared" si="0"/>
        <v>0</v>
      </c>
      <c r="F3" s="21" t="s">
        <v>32</v>
      </c>
      <c r="G3" s="48"/>
      <c r="H3" s="48"/>
      <c r="I3" s="48"/>
      <c r="J3" s="22"/>
      <c r="K3" s="22"/>
      <c r="L3" s="50">
        <f t="shared" si="1"/>
        <v>0</v>
      </c>
    </row>
    <row r="4" spans="1:12" x14ac:dyDescent="0.25">
      <c r="A4" s="21" t="s">
        <v>33</v>
      </c>
      <c r="B4" s="54">
        <f>'Services by School'!N2+'Services by School'!N6+'Services by School'!N7+'Services by School'!N10</f>
        <v>0</v>
      </c>
      <c r="C4" s="54">
        <f>'Services by School'!N3+'Services by School'!N4+'Services by School'!N5+'Services by School'!N8+'Services by School'!N9+'Services by School'!N11</f>
        <v>0</v>
      </c>
      <c r="D4" s="48">
        <f t="shared" si="0"/>
        <v>0</v>
      </c>
      <c r="F4" s="21" t="s">
        <v>33</v>
      </c>
      <c r="G4" s="48"/>
      <c r="H4" s="48"/>
      <c r="I4" s="48"/>
      <c r="J4" s="22"/>
      <c r="K4" s="22"/>
      <c r="L4" s="50">
        <f t="shared" si="1"/>
        <v>0</v>
      </c>
    </row>
    <row r="5" spans="1:12" x14ac:dyDescent="0.25">
      <c r="A5" s="21" t="s">
        <v>34</v>
      </c>
      <c r="B5" s="54">
        <f>'Services by School'!O2+'Services by School'!O6+'Services by School'!O7+'Services by School'!O10</f>
        <v>0</v>
      </c>
      <c r="C5" s="54">
        <f>'Services by School'!O3+'Services by School'!O4+'Services by School'!O5+'Services by School'!O8+'Services by School'!O9+'Services by School'!O11</f>
        <v>0</v>
      </c>
      <c r="D5" s="48">
        <f t="shared" si="0"/>
        <v>0</v>
      </c>
      <c r="F5" s="21" t="s">
        <v>34</v>
      </c>
      <c r="G5" s="48"/>
      <c r="H5" s="48"/>
      <c r="I5" s="48"/>
      <c r="J5" s="22"/>
      <c r="K5" s="22"/>
      <c r="L5" s="50">
        <f t="shared" si="1"/>
        <v>0</v>
      </c>
    </row>
    <row r="6" spans="1:12" x14ac:dyDescent="0.25">
      <c r="A6" s="21" t="s">
        <v>35</v>
      </c>
      <c r="B6" s="54">
        <f>'Services by School'!P2+'Services by School'!P6+'Services by School'!P7+'Services by School'!P10</f>
        <v>0</v>
      </c>
      <c r="C6" s="54">
        <f>'Services by School'!P3+'Services by School'!P4+'Services by School'!P5+'Services by School'!P8+'Services by School'!P9+'Services by School'!P11</f>
        <v>0</v>
      </c>
      <c r="D6" s="48">
        <f t="shared" si="0"/>
        <v>0</v>
      </c>
      <c r="F6" s="21" t="s">
        <v>35</v>
      </c>
      <c r="G6" s="48"/>
      <c r="H6" s="48"/>
      <c r="I6" s="48"/>
      <c r="J6" s="22"/>
      <c r="K6" s="22"/>
      <c r="L6" s="50">
        <f t="shared" si="1"/>
        <v>0</v>
      </c>
    </row>
    <row r="7" spans="1:12" ht="30" x14ac:dyDescent="0.25">
      <c r="A7" s="49" t="s">
        <v>48</v>
      </c>
      <c r="B7" s="106">
        <f>'Services by School'!W2+'Services by School'!W6+'Services by School'!W7+'Services by School'!W10</f>
        <v>0</v>
      </c>
      <c r="C7" s="106">
        <f>'Services by School'!W3+'Services by School'!W4+'Services by School'!W5+'Services by School'!W8+'Services by School'!W9+'Services by School'!W11</f>
        <v>0</v>
      </c>
      <c r="D7" s="107">
        <f t="shared" si="0"/>
        <v>0</v>
      </c>
      <c r="F7" s="21" t="s">
        <v>36</v>
      </c>
      <c r="G7" s="48"/>
      <c r="H7" s="48"/>
      <c r="I7" s="48"/>
      <c r="J7" s="22"/>
      <c r="K7" s="105"/>
      <c r="L7" s="50">
        <f t="shared" si="1"/>
        <v>0</v>
      </c>
    </row>
    <row r="8" spans="1:12" x14ac:dyDescent="0.25">
      <c r="A8" s="21" t="s">
        <v>37</v>
      </c>
      <c r="B8" s="106">
        <f>'Services by School'!U2+'Services by School'!U6+'Services by School'!U7+'Services by School'!U10</f>
        <v>0</v>
      </c>
      <c r="C8" s="106">
        <f>'Services by School'!U3+'Services by School'!U4+'Services by School'!U5+'Services by School'!U8+'Services by School'!U9+'Services by School'!U11</f>
        <v>0</v>
      </c>
      <c r="D8" s="107">
        <f t="shared" si="0"/>
        <v>0</v>
      </c>
      <c r="F8" s="21" t="s">
        <v>37</v>
      </c>
      <c r="G8" s="48"/>
      <c r="H8" s="48"/>
      <c r="I8" s="48"/>
      <c r="J8" s="22"/>
      <c r="K8" s="22"/>
      <c r="L8" s="50">
        <f t="shared" si="1"/>
        <v>0</v>
      </c>
    </row>
    <row r="13" spans="1:12" x14ac:dyDescent="0.25">
      <c r="G13">
        <f>'Services by School'!O3+'Services by School'!O7+'Services by School'!O8+'Services by School'!O11</f>
        <v>0</v>
      </c>
    </row>
  </sheetData>
  <conditionalFormatting sqref="B2 B3:C8">
    <cfRule type="containsBlanks" dxfId="31" priority="3">
      <formula>LEN(TRIM(B2))=0</formula>
    </cfRule>
    <cfRule type="cellIs" dxfId="30" priority="6" operator="between">
      <formula>0</formula>
      <formula>100000</formula>
    </cfRule>
  </conditionalFormatting>
  <conditionalFormatting sqref="J2:K8">
    <cfRule type="containsBlanks" dxfId="29" priority="4">
      <formula>LEN(TRIM(J2))=0</formula>
    </cfRule>
    <cfRule type="cellIs" dxfId="28" priority="7" operator="between">
      <formula>0</formula>
      <formula>100000</formula>
    </cfRule>
  </conditionalFormatting>
  <conditionalFormatting sqref="C2">
    <cfRule type="containsBlanks" dxfId="27" priority="1">
      <formula>LEN(TRIM(C2))=0</formula>
    </cfRule>
    <cfRule type="cellIs" dxfId="26" priority="2" operator="between">
      <formula>0</formula>
      <formula>100000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opLeftCell="A19" workbookViewId="0">
      <selection activeCell="G2" sqref="G2:G11"/>
    </sheetView>
  </sheetViews>
  <sheetFormatPr defaultRowHeight="15" x14ac:dyDescent="0.25"/>
  <cols>
    <col min="1" max="1" width="15.140625" bestFit="1" customWidth="1"/>
    <col min="2" max="2" width="10.5703125" customWidth="1"/>
    <col min="3" max="3" width="5.85546875" bestFit="1" customWidth="1"/>
    <col min="4" max="4" width="6.5703125" bestFit="1" customWidth="1"/>
    <col min="5" max="5" width="8.42578125" style="15" bestFit="1" customWidth="1"/>
    <col min="7" max="7" width="15.140625" bestFit="1" customWidth="1"/>
    <col min="8" max="8" width="10.5703125" customWidth="1"/>
    <col min="9" max="9" width="11.42578125" bestFit="1" customWidth="1"/>
    <col min="10" max="10" width="9.5703125" customWidth="1"/>
    <col min="11" max="11" width="10.28515625" customWidth="1"/>
    <col min="12" max="12" width="9.140625" customWidth="1"/>
    <col min="15" max="15" width="13.5703125" customWidth="1"/>
  </cols>
  <sheetData>
    <row r="1" spans="1:19" ht="60.75" thickBot="1" x14ac:dyDescent="0.3">
      <c r="A1" s="43" t="s">
        <v>0</v>
      </c>
      <c r="B1" s="43" t="s">
        <v>21</v>
      </c>
      <c r="C1" s="43" t="s">
        <v>22</v>
      </c>
      <c r="D1" s="43" t="s">
        <v>23</v>
      </c>
      <c r="E1" s="43" t="s">
        <v>20</v>
      </c>
      <c r="G1" s="43" t="s">
        <v>0</v>
      </c>
      <c r="H1" s="43" t="s">
        <v>38</v>
      </c>
      <c r="I1" s="43" t="s">
        <v>22</v>
      </c>
      <c r="J1" s="43" t="s">
        <v>44</v>
      </c>
      <c r="K1" s="4"/>
      <c r="L1" s="13"/>
      <c r="M1" s="13"/>
      <c r="N1" s="13"/>
      <c r="O1" s="13"/>
      <c r="P1" s="4"/>
      <c r="Q1" s="13"/>
      <c r="R1" s="13"/>
      <c r="S1" s="13"/>
    </row>
    <row r="2" spans="1:19" x14ac:dyDescent="0.25">
      <c r="A2" s="31"/>
      <c r="B2" s="42">
        <f>'Services by School'!Q2</f>
        <v>0</v>
      </c>
      <c r="C2" s="42">
        <f>'Services by School'!S2</f>
        <v>0</v>
      </c>
      <c r="D2" s="42">
        <f>'Services by School'!U2</f>
        <v>0</v>
      </c>
      <c r="E2" s="25">
        <f>'Services by School'!M2</f>
        <v>0</v>
      </c>
      <c r="G2" s="31"/>
      <c r="H2" s="33" t="e">
        <f>B2/E2</f>
        <v>#DIV/0!</v>
      </c>
      <c r="I2" s="46" t="e">
        <f t="shared" ref="I2:I12" si="0">C2/E2</f>
        <v>#DIV/0!</v>
      </c>
      <c r="J2" s="47" t="e">
        <f t="shared" ref="J2:J12" si="1">D2/E2</f>
        <v>#DIV/0!</v>
      </c>
      <c r="K2" s="15"/>
      <c r="L2" s="8"/>
      <c r="M2" s="8"/>
      <c r="N2" s="8"/>
      <c r="O2" s="8"/>
      <c r="P2" s="5"/>
      <c r="Q2" s="5"/>
      <c r="R2" s="5"/>
      <c r="S2" s="1"/>
    </row>
    <row r="3" spans="1:19" x14ac:dyDescent="0.25">
      <c r="A3" s="23"/>
      <c r="B3" s="42">
        <f>'Services by School'!Q3</f>
        <v>0</v>
      </c>
      <c r="C3" s="42">
        <f>'Services by School'!S3</f>
        <v>0</v>
      </c>
      <c r="D3" s="42">
        <f>'Services by School'!U3</f>
        <v>0</v>
      </c>
      <c r="E3" s="25">
        <f>'Services by School'!M3</f>
        <v>0</v>
      </c>
      <c r="G3" s="23"/>
      <c r="H3" s="28" t="e">
        <f t="shared" ref="H3:H12" si="2">B3/E3</f>
        <v>#DIV/0!</v>
      </c>
      <c r="I3" s="44" t="e">
        <f t="shared" si="0"/>
        <v>#DIV/0!</v>
      </c>
      <c r="J3" s="45" t="e">
        <f t="shared" si="1"/>
        <v>#DIV/0!</v>
      </c>
    </row>
    <row r="4" spans="1:19" x14ac:dyDescent="0.25">
      <c r="A4" s="23"/>
      <c r="B4" s="42">
        <f>'Services by School'!Q4</f>
        <v>0</v>
      </c>
      <c r="C4" s="42">
        <f>'Services by School'!S4</f>
        <v>0</v>
      </c>
      <c r="D4" s="42">
        <f>'Services by School'!U4</f>
        <v>0</v>
      </c>
      <c r="E4" s="25">
        <f>'Services by School'!M4</f>
        <v>0</v>
      </c>
      <c r="G4" s="23"/>
      <c r="H4" s="28" t="e">
        <f t="shared" si="2"/>
        <v>#DIV/0!</v>
      </c>
      <c r="I4" s="44" t="e">
        <f t="shared" si="0"/>
        <v>#DIV/0!</v>
      </c>
      <c r="J4" s="45" t="e">
        <f t="shared" si="1"/>
        <v>#DIV/0!</v>
      </c>
    </row>
    <row r="5" spans="1:19" x14ac:dyDescent="0.25">
      <c r="A5" s="23"/>
      <c r="B5" s="42">
        <f>'Services by School'!Q5</f>
        <v>0</v>
      </c>
      <c r="C5" s="42">
        <f>'Services by School'!S5</f>
        <v>0</v>
      </c>
      <c r="D5" s="42">
        <f>'Services by School'!U5</f>
        <v>0</v>
      </c>
      <c r="E5" s="25">
        <f>'Services by School'!M5</f>
        <v>0</v>
      </c>
      <c r="G5" s="23"/>
      <c r="H5" s="28" t="e">
        <f t="shared" si="2"/>
        <v>#DIV/0!</v>
      </c>
      <c r="I5" s="44" t="e">
        <f t="shared" si="0"/>
        <v>#DIV/0!</v>
      </c>
      <c r="J5" s="45" t="e">
        <f t="shared" si="1"/>
        <v>#DIV/0!</v>
      </c>
      <c r="K5" s="18"/>
      <c r="L5" s="19"/>
    </row>
    <row r="6" spans="1:19" x14ac:dyDescent="0.25">
      <c r="A6" s="23"/>
      <c r="B6" s="42">
        <f>'Services by School'!Q6</f>
        <v>0</v>
      </c>
      <c r="C6" s="42">
        <f>'Services by School'!S6</f>
        <v>0</v>
      </c>
      <c r="D6" s="42">
        <f>'Services by School'!U6</f>
        <v>0</v>
      </c>
      <c r="E6" s="25">
        <f>'Services by School'!M6</f>
        <v>0</v>
      </c>
      <c r="G6" s="23"/>
      <c r="H6" s="28" t="e">
        <f>B6/E6</f>
        <v>#DIV/0!</v>
      </c>
      <c r="I6" s="44" t="e">
        <f t="shared" si="0"/>
        <v>#DIV/0!</v>
      </c>
      <c r="J6" s="45" t="e">
        <f t="shared" si="1"/>
        <v>#DIV/0!</v>
      </c>
      <c r="K6" s="18"/>
      <c r="L6" s="19"/>
    </row>
    <row r="7" spans="1:19" x14ac:dyDescent="0.25">
      <c r="A7" s="23"/>
      <c r="B7" s="42">
        <f>'Services by School'!Q7</f>
        <v>0</v>
      </c>
      <c r="C7" s="42">
        <f>'Services by School'!S7</f>
        <v>0</v>
      </c>
      <c r="D7" s="42">
        <f>'Services by School'!U7</f>
        <v>0</v>
      </c>
      <c r="E7" s="25">
        <f>'Services by School'!M7</f>
        <v>0</v>
      </c>
      <c r="G7" s="23"/>
      <c r="H7" s="28" t="e">
        <f t="shared" si="2"/>
        <v>#DIV/0!</v>
      </c>
      <c r="I7" s="44" t="e">
        <f t="shared" si="0"/>
        <v>#DIV/0!</v>
      </c>
      <c r="J7" s="45" t="e">
        <f t="shared" si="1"/>
        <v>#DIV/0!</v>
      </c>
      <c r="K7" s="18"/>
      <c r="L7" s="19"/>
    </row>
    <row r="8" spans="1:19" x14ac:dyDescent="0.25">
      <c r="A8" s="23"/>
      <c r="B8" s="42">
        <f>'Services by School'!Q8</f>
        <v>0</v>
      </c>
      <c r="C8" s="42">
        <f>'Services by School'!S8</f>
        <v>0</v>
      </c>
      <c r="D8" s="42">
        <f>'Services by School'!U8</f>
        <v>0</v>
      </c>
      <c r="E8" s="25">
        <f>'Services by School'!M8</f>
        <v>0</v>
      </c>
      <c r="G8" s="23"/>
      <c r="H8" s="28" t="e">
        <f t="shared" si="2"/>
        <v>#DIV/0!</v>
      </c>
      <c r="I8" s="44" t="e">
        <f t="shared" si="0"/>
        <v>#DIV/0!</v>
      </c>
      <c r="J8" s="45" t="e">
        <f t="shared" si="1"/>
        <v>#DIV/0!</v>
      </c>
      <c r="K8" s="18"/>
      <c r="L8" s="19"/>
    </row>
    <row r="9" spans="1:19" x14ac:dyDescent="0.25">
      <c r="A9" s="23"/>
      <c r="B9" s="42">
        <f>'Services by School'!Q9</f>
        <v>0</v>
      </c>
      <c r="C9" s="42">
        <f>'Services by School'!S9</f>
        <v>0</v>
      </c>
      <c r="D9" s="42">
        <f>'Services by School'!U9</f>
        <v>0</v>
      </c>
      <c r="E9" s="25">
        <f>'Services by School'!M9</f>
        <v>0</v>
      </c>
      <c r="G9" s="23"/>
      <c r="H9" s="28" t="e">
        <f t="shared" si="2"/>
        <v>#DIV/0!</v>
      </c>
      <c r="I9" s="44" t="e">
        <f t="shared" si="0"/>
        <v>#DIV/0!</v>
      </c>
      <c r="J9" s="45" t="e">
        <f t="shared" si="1"/>
        <v>#DIV/0!</v>
      </c>
      <c r="K9" s="18"/>
      <c r="L9" s="19"/>
    </row>
    <row r="10" spans="1:19" x14ac:dyDescent="0.25">
      <c r="A10" s="23"/>
      <c r="B10" s="42">
        <f>'Services by School'!Q10</f>
        <v>0</v>
      </c>
      <c r="C10" s="42">
        <f>'Services by School'!S10</f>
        <v>0</v>
      </c>
      <c r="D10" s="42">
        <f>'Services by School'!U10</f>
        <v>0</v>
      </c>
      <c r="E10" s="25">
        <f>'Services by School'!M10</f>
        <v>0</v>
      </c>
      <c r="G10" s="23"/>
      <c r="H10" s="28" t="e">
        <f t="shared" si="2"/>
        <v>#DIV/0!</v>
      </c>
      <c r="I10" s="44" t="e">
        <f t="shared" si="0"/>
        <v>#DIV/0!</v>
      </c>
      <c r="J10" s="45" t="e">
        <f t="shared" si="1"/>
        <v>#DIV/0!</v>
      </c>
    </row>
    <row r="11" spans="1:19" x14ac:dyDescent="0.25">
      <c r="A11" s="23"/>
      <c r="B11" s="42">
        <f>'Services by School'!Q11</f>
        <v>0</v>
      </c>
      <c r="C11" s="42">
        <f>'Services by School'!S11</f>
        <v>0</v>
      </c>
      <c r="D11" s="42">
        <f>'Services by School'!U11</f>
        <v>0</v>
      </c>
      <c r="E11" s="25">
        <f>'Services by School'!M11</f>
        <v>0</v>
      </c>
      <c r="G11" s="23"/>
      <c r="H11" s="28" t="e">
        <f t="shared" si="2"/>
        <v>#DIV/0!</v>
      </c>
      <c r="I11" s="44" t="e">
        <f t="shared" si="0"/>
        <v>#DIV/0!</v>
      </c>
      <c r="J11" s="45" t="e">
        <f t="shared" si="1"/>
        <v>#DIV/0!</v>
      </c>
    </row>
    <row r="12" spans="1:19" x14ac:dyDescent="0.25">
      <c r="A12" s="23" t="s">
        <v>43</v>
      </c>
      <c r="B12" s="42">
        <f>'Services by School'!Q12</f>
        <v>0</v>
      </c>
      <c r="C12" s="42">
        <f>'Services by School'!S12</f>
        <v>0</v>
      </c>
      <c r="D12" s="42">
        <f>'Services by School'!U12</f>
        <v>0</v>
      </c>
      <c r="E12" s="25">
        <f>'Services by School'!M12</f>
        <v>0</v>
      </c>
      <c r="G12" s="23" t="s">
        <v>43</v>
      </c>
      <c r="H12" s="28" t="e">
        <f t="shared" si="2"/>
        <v>#DIV/0!</v>
      </c>
      <c r="I12" s="44" t="e">
        <f t="shared" si="0"/>
        <v>#DIV/0!</v>
      </c>
      <c r="J12" s="45" t="e">
        <f t="shared" si="1"/>
        <v>#DIV/0!</v>
      </c>
    </row>
  </sheetData>
  <conditionalFormatting sqref="B2:E12">
    <cfRule type="containsBlanks" dxfId="25" priority="1">
      <formula>LEN(TRIM(B2))=0</formula>
    </cfRule>
    <cfRule type="cellIs" dxfId="24" priority="3" operator="between">
      <formula>0</formula>
      <formula>100000</formula>
    </cfRule>
  </conditionalFormatting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opLeftCell="A7" workbookViewId="0">
      <selection activeCell="G16" sqref="G16"/>
    </sheetView>
  </sheetViews>
  <sheetFormatPr defaultRowHeight="15" x14ac:dyDescent="0.25"/>
  <cols>
    <col min="1" max="1" width="15.140625" bestFit="1" customWidth="1"/>
    <col min="2" max="2" width="17.140625" customWidth="1"/>
    <col min="3" max="3" width="18.5703125" bestFit="1" customWidth="1"/>
    <col min="4" max="5" width="18.140625" customWidth="1"/>
    <col min="6" max="6" width="10.7109375" bestFit="1" customWidth="1"/>
  </cols>
  <sheetData>
    <row r="1" spans="1:8" ht="30.95" customHeight="1" thickBot="1" x14ac:dyDescent="0.3">
      <c r="A1" s="53" t="s">
        <v>0</v>
      </c>
      <c r="B1" s="43" t="s">
        <v>59</v>
      </c>
      <c r="C1" s="43" t="s">
        <v>60</v>
      </c>
      <c r="D1" s="43" t="s">
        <v>61</v>
      </c>
    </row>
    <row r="2" spans="1:8" x14ac:dyDescent="0.25">
      <c r="A2" s="31"/>
      <c r="B2" s="109">
        <f>'Services by School'!W2</f>
        <v>0</v>
      </c>
      <c r="C2" s="25">
        <f>'Services by School'!Y2</f>
        <v>0</v>
      </c>
      <c r="D2" s="24" t="e">
        <f>B2/C2</f>
        <v>#DIV/0!</v>
      </c>
    </row>
    <row r="3" spans="1:8" x14ac:dyDescent="0.25">
      <c r="A3" s="23"/>
      <c r="B3" s="109">
        <f>'Services by School'!W3</f>
        <v>0</v>
      </c>
      <c r="C3" s="25">
        <f>'Services by School'!Y3</f>
        <v>0</v>
      </c>
      <c r="D3" s="24" t="e">
        <f t="shared" ref="D3:D12" si="0">B3/C3</f>
        <v>#DIV/0!</v>
      </c>
    </row>
    <row r="4" spans="1:8" x14ac:dyDescent="0.25">
      <c r="A4" s="23"/>
      <c r="B4" s="109">
        <f>'Services by School'!W4</f>
        <v>0</v>
      </c>
      <c r="C4" s="25">
        <f>'Services by School'!Y4</f>
        <v>0</v>
      </c>
      <c r="D4" s="24" t="e">
        <f t="shared" si="0"/>
        <v>#DIV/0!</v>
      </c>
    </row>
    <row r="5" spans="1:8" x14ac:dyDescent="0.25">
      <c r="A5" s="23"/>
      <c r="B5" s="109">
        <f>'Services by School'!W5</f>
        <v>0</v>
      </c>
      <c r="C5" s="25">
        <f>'Services by School'!Y5</f>
        <v>0</v>
      </c>
      <c r="D5" s="24" t="e">
        <f t="shared" si="0"/>
        <v>#DIV/0!</v>
      </c>
    </row>
    <row r="6" spans="1:8" x14ac:dyDescent="0.25">
      <c r="A6" s="23"/>
      <c r="B6" s="109">
        <f>'Services by School'!W6</f>
        <v>0</v>
      </c>
      <c r="C6" s="25">
        <f>'Services by School'!Y6</f>
        <v>0</v>
      </c>
      <c r="D6" s="24" t="e">
        <f t="shared" si="0"/>
        <v>#DIV/0!</v>
      </c>
    </row>
    <row r="7" spans="1:8" x14ac:dyDescent="0.25">
      <c r="A7" s="23"/>
      <c r="B7" s="109">
        <f>'Services by School'!W7</f>
        <v>0</v>
      </c>
      <c r="C7" s="25">
        <f>'Services by School'!Y7</f>
        <v>0</v>
      </c>
      <c r="D7" s="24" t="e">
        <f t="shared" si="0"/>
        <v>#DIV/0!</v>
      </c>
    </row>
    <row r="8" spans="1:8" x14ac:dyDescent="0.25">
      <c r="A8" s="23"/>
      <c r="B8" s="109">
        <f>'Services by School'!W8</f>
        <v>0</v>
      </c>
      <c r="C8" s="25">
        <f>'Services by School'!Y8</f>
        <v>0</v>
      </c>
      <c r="D8" s="24" t="e">
        <f t="shared" si="0"/>
        <v>#DIV/0!</v>
      </c>
    </row>
    <row r="9" spans="1:8" x14ac:dyDescent="0.25">
      <c r="A9" s="23"/>
      <c r="B9" s="109">
        <f>'Services by School'!W9</f>
        <v>0</v>
      </c>
      <c r="C9" s="25">
        <f>'Services by School'!Y9</f>
        <v>0</v>
      </c>
      <c r="D9" s="24" t="e">
        <f t="shared" si="0"/>
        <v>#DIV/0!</v>
      </c>
    </row>
    <row r="10" spans="1:8" x14ac:dyDescent="0.25">
      <c r="A10" s="23"/>
      <c r="B10" s="109">
        <f>'Services by School'!W10</f>
        <v>0</v>
      </c>
      <c r="C10" s="25">
        <f>'Services by School'!Y10</f>
        <v>0</v>
      </c>
      <c r="D10" s="24" t="e">
        <f t="shared" si="0"/>
        <v>#DIV/0!</v>
      </c>
    </row>
    <row r="11" spans="1:8" x14ac:dyDescent="0.25">
      <c r="A11" s="23"/>
      <c r="B11" s="109">
        <f>'Services by School'!W11</f>
        <v>0</v>
      </c>
      <c r="C11" s="25">
        <f>'Services by School'!Y11</f>
        <v>0</v>
      </c>
      <c r="D11" s="24" t="e">
        <f t="shared" si="0"/>
        <v>#DIV/0!</v>
      </c>
    </row>
    <row r="12" spans="1:8" x14ac:dyDescent="0.25">
      <c r="A12" s="23" t="s">
        <v>43</v>
      </c>
      <c r="B12" s="21">
        <f>SUM(B2:B11)</f>
        <v>0</v>
      </c>
      <c r="C12" s="21">
        <f>SUM(C2:C11)</f>
        <v>0</v>
      </c>
      <c r="D12" s="24" t="e">
        <f t="shared" si="0"/>
        <v>#DIV/0!</v>
      </c>
    </row>
    <row r="15" spans="1:8" ht="60.75" thickBot="1" x14ac:dyDescent="0.3">
      <c r="A15" s="86" t="s">
        <v>62</v>
      </c>
      <c r="B15" s="53" t="s">
        <v>78</v>
      </c>
      <c r="C15" s="53" t="s">
        <v>79</v>
      </c>
      <c r="D15" s="53" t="s">
        <v>80</v>
      </c>
      <c r="E15" s="53" t="s">
        <v>81</v>
      </c>
      <c r="F15" s="53" t="s">
        <v>82</v>
      </c>
      <c r="H15" s="37"/>
    </row>
    <row r="16" spans="1:8" x14ac:dyDescent="0.25">
      <c r="A16" s="24" t="s">
        <v>77</v>
      </c>
      <c r="B16" s="24">
        <v>236</v>
      </c>
      <c r="C16" s="24"/>
      <c r="D16" s="33">
        <f>C16/B16</f>
        <v>0</v>
      </c>
      <c r="E16" s="39"/>
      <c r="F16" s="33">
        <f>E16/B16</f>
        <v>0</v>
      </c>
    </row>
    <row r="17" spans="1:6" x14ac:dyDescent="0.25">
      <c r="A17" s="21" t="s">
        <v>18</v>
      </c>
      <c r="B17" s="21"/>
      <c r="C17" s="21"/>
      <c r="D17" s="33" t="e">
        <f t="shared" ref="D17" si="1">C17/B17</f>
        <v>#DIV/0!</v>
      </c>
      <c r="E17" s="22"/>
      <c r="F17" s="38">
        <v>0.23</v>
      </c>
    </row>
    <row r="18" spans="1:6" s="15" customFormat="1" x14ac:dyDescent="0.25">
      <c r="A18" s="21" t="s">
        <v>51</v>
      </c>
      <c r="B18" s="21">
        <f>B12</f>
        <v>0</v>
      </c>
      <c r="C18" s="21"/>
      <c r="D18" s="33" t="e">
        <f>C18/B18</f>
        <v>#DIV/0!</v>
      </c>
      <c r="E18" s="21"/>
      <c r="F18" s="28"/>
    </row>
    <row r="19" spans="1:6" x14ac:dyDescent="0.25">
      <c r="A19" s="108" t="s">
        <v>148</v>
      </c>
      <c r="B19" s="21">
        <f>B12</f>
        <v>0</v>
      </c>
      <c r="D19" s="33" t="e">
        <f>C19/B19</f>
        <v>#DIV/0!</v>
      </c>
      <c r="E19">
        <f>C12</f>
        <v>0</v>
      </c>
      <c r="F19" t="e">
        <f>D12</f>
        <v>#DIV/0!</v>
      </c>
    </row>
    <row r="21" spans="1:6" x14ac:dyDescent="0.25">
      <c r="A21" s="40" t="s">
        <v>143</v>
      </c>
    </row>
  </sheetData>
  <conditionalFormatting sqref="B2:C11">
    <cfRule type="containsBlanks" dxfId="23" priority="3">
      <formula>LEN(TRIM(B2))=0</formula>
    </cfRule>
    <cfRule type="cellIs" dxfId="22" priority="4" operator="between">
      <formula>0</formula>
      <formula>100000</formula>
    </cfRule>
  </conditionalFormatting>
  <conditionalFormatting sqref="E16:E17">
    <cfRule type="containsBlanks" dxfId="21" priority="1">
      <formula>LEN(TRIM(E16))=0</formula>
    </cfRule>
    <cfRule type="cellIs" dxfId="20" priority="2" operator="between">
      <formula>0</formula>
      <formula>10000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workbookViewId="0">
      <selection activeCell="B16" sqref="B16:E17"/>
    </sheetView>
  </sheetViews>
  <sheetFormatPr defaultRowHeight="15" x14ac:dyDescent="0.25"/>
  <cols>
    <col min="1" max="1" width="23.85546875" customWidth="1"/>
    <col min="2" max="5" width="9.42578125" bestFit="1" customWidth="1"/>
    <col min="6" max="6" width="9.28515625" customWidth="1"/>
    <col min="7" max="7" width="8" customWidth="1"/>
    <col min="8" max="8" width="7.42578125" customWidth="1"/>
    <col min="9" max="9" width="8.28515625" customWidth="1"/>
    <col min="12" max="13" width="38.28515625" bestFit="1" customWidth="1"/>
    <col min="14" max="15" width="9.7109375" bestFit="1" customWidth="1"/>
    <col min="18" max="18" width="16.5703125" bestFit="1" customWidth="1"/>
  </cols>
  <sheetData>
    <row r="1" spans="1:21" ht="45.75" thickBot="1" x14ac:dyDescent="0.3">
      <c r="A1" s="86" t="s">
        <v>0</v>
      </c>
      <c r="B1" s="43" t="s">
        <v>13</v>
      </c>
      <c r="C1" s="43" t="s">
        <v>14</v>
      </c>
      <c r="D1" s="43" t="s">
        <v>15</v>
      </c>
      <c r="E1" s="43" t="s">
        <v>140</v>
      </c>
      <c r="F1" s="43" t="s">
        <v>56</v>
      </c>
      <c r="G1" s="43" t="s">
        <v>55</v>
      </c>
      <c r="H1" s="43" t="s">
        <v>54</v>
      </c>
      <c r="I1" s="43" t="s">
        <v>57</v>
      </c>
      <c r="T1" s="4"/>
      <c r="U1" s="15"/>
    </row>
    <row r="2" spans="1:21" x14ac:dyDescent="0.25">
      <c r="A2" s="24"/>
      <c r="B2" s="25">
        <f>'Services by School'!O2</f>
        <v>0</v>
      </c>
      <c r="C2" s="25">
        <f>'Services by School'!P2</f>
        <v>0</v>
      </c>
      <c r="D2" s="25"/>
      <c r="E2" s="25"/>
      <c r="F2" s="25"/>
      <c r="G2" s="25"/>
      <c r="H2" s="31" t="e">
        <f>G2/E2</f>
        <v>#DIV/0!</v>
      </c>
      <c r="I2" s="31" t="e">
        <f>F2/E2</f>
        <v>#DIV/0!</v>
      </c>
      <c r="M2" s="2"/>
      <c r="N2" s="3"/>
      <c r="O2" s="3"/>
      <c r="P2" s="3"/>
      <c r="S2" s="4" t="s">
        <v>0</v>
      </c>
      <c r="T2" s="15" t="s">
        <v>29</v>
      </c>
      <c r="U2" s="15" t="s">
        <v>30</v>
      </c>
    </row>
    <row r="3" spans="1:21" x14ac:dyDescent="0.25">
      <c r="A3" s="21"/>
      <c r="B3" s="25">
        <f>'Services by School'!O3</f>
        <v>0</v>
      </c>
      <c r="C3" s="25">
        <f>'Services by School'!P3</f>
        <v>0</v>
      </c>
      <c r="D3" s="22"/>
      <c r="E3" s="22"/>
      <c r="F3" s="22"/>
      <c r="G3" s="22"/>
      <c r="H3" s="31" t="e">
        <f t="shared" ref="H3:H13" si="0">G3/E3</f>
        <v>#DIV/0!</v>
      </c>
      <c r="I3" s="31" t="e">
        <f t="shared" ref="I3:I13" si="1">F3/E3</f>
        <v>#DIV/0!</v>
      </c>
      <c r="M3" s="2"/>
      <c r="N3" s="3"/>
      <c r="O3" s="3"/>
      <c r="P3" s="2"/>
      <c r="S3" s="2" t="s">
        <v>1</v>
      </c>
      <c r="T3" s="5">
        <v>0.97</v>
      </c>
      <c r="U3" s="5">
        <v>0.03</v>
      </c>
    </row>
    <row r="4" spans="1:21" x14ac:dyDescent="0.25">
      <c r="A4" s="21"/>
      <c r="B4" s="25">
        <f>'Services by School'!O4</f>
        <v>0</v>
      </c>
      <c r="C4" s="25">
        <f>'Services by School'!P4</f>
        <v>0</v>
      </c>
      <c r="D4" s="22"/>
      <c r="E4" s="22"/>
      <c r="F4" s="22"/>
      <c r="G4" s="22"/>
      <c r="H4" s="31" t="e">
        <f t="shared" si="0"/>
        <v>#DIV/0!</v>
      </c>
      <c r="I4" s="31" t="e">
        <f t="shared" si="1"/>
        <v>#DIV/0!</v>
      </c>
      <c r="M4" s="2"/>
      <c r="N4" s="7"/>
      <c r="O4" s="7"/>
      <c r="P4" s="5"/>
      <c r="S4" s="8" t="s">
        <v>2</v>
      </c>
      <c r="T4" s="1">
        <v>1</v>
      </c>
      <c r="U4" s="1">
        <v>0</v>
      </c>
    </row>
    <row r="5" spans="1:21" x14ac:dyDescent="0.25">
      <c r="A5" s="21"/>
      <c r="B5" s="25">
        <f>'Services by School'!O5</f>
        <v>0</v>
      </c>
      <c r="C5" s="25">
        <f>'Services by School'!P5</f>
        <v>0</v>
      </c>
      <c r="D5" s="22"/>
      <c r="E5" s="22"/>
      <c r="F5" s="22"/>
      <c r="G5" s="22"/>
      <c r="H5" s="31" t="e">
        <f t="shared" si="0"/>
        <v>#DIV/0!</v>
      </c>
      <c r="I5" s="31" t="e">
        <f t="shared" si="1"/>
        <v>#DIV/0!</v>
      </c>
      <c r="M5" s="2"/>
      <c r="N5" s="3"/>
      <c r="O5" s="3"/>
      <c r="P5" s="2"/>
      <c r="S5" s="2" t="s">
        <v>8</v>
      </c>
      <c r="T5" s="5">
        <v>1</v>
      </c>
      <c r="U5" s="5">
        <v>0</v>
      </c>
    </row>
    <row r="6" spans="1:21" x14ac:dyDescent="0.25">
      <c r="A6" s="21"/>
      <c r="B6" s="25">
        <f>'Services by School'!O6</f>
        <v>0</v>
      </c>
      <c r="C6" s="25">
        <f>'Services by School'!P6</f>
        <v>0</v>
      </c>
      <c r="D6" s="22"/>
      <c r="E6" s="22"/>
      <c r="F6" s="22"/>
      <c r="G6" s="22"/>
      <c r="H6" s="31" t="e">
        <f t="shared" si="0"/>
        <v>#DIV/0!</v>
      </c>
      <c r="I6" s="31" t="e">
        <f t="shared" si="1"/>
        <v>#DIV/0!</v>
      </c>
      <c r="M6" s="2"/>
      <c r="N6" s="7"/>
      <c r="O6" s="7"/>
      <c r="P6" s="5"/>
      <c r="S6" s="2" t="s">
        <v>9</v>
      </c>
      <c r="T6" s="5">
        <v>0.93</v>
      </c>
      <c r="U6" s="5">
        <v>7.0000000000000007E-2</v>
      </c>
    </row>
    <row r="7" spans="1:21" x14ac:dyDescent="0.25">
      <c r="A7" s="21"/>
      <c r="B7" s="25">
        <f>'Services by School'!O7</f>
        <v>0</v>
      </c>
      <c r="C7" s="25">
        <f>'Services by School'!P7</f>
        <v>0</v>
      </c>
      <c r="D7" s="22"/>
      <c r="E7" s="22"/>
      <c r="F7" s="22"/>
      <c r="G7" s="22"/>
      <c r="H7" s="31" t="e">
        <f t="shared" si="0"/>
        <v>#DIV/0!</v>
      </c>
      <c r="I7" s="31" t="e">
        <f t="shared" si="1"/>
        <v>#DIV/0!</v>
      </c>
      <c r="M7" s="2"/>
      <c r="N7" s="3"/>
      <c r="O7" s="3"/>
      <c r="P7" s="6"/>
      <c r="S7" s="2" t="s">
        <v>10</v>
      </c>
      <c r="T7" s="5">
        <v>0</v>
      </c>
      <c r="U7" s="5">
        <v>0</v>
      </c>
    </row>
    <row r="8" spans="1:21" x14ac:dyDescent="0.25">
      <c r="A8" s="23"/>
      <c r="B8" s="25">
        <f>'Services by School'!O8</f>
        <v>0</v>
      </c>
      <c r="C8" s="25">
        <f>'Services by School'!P8</f>
        <v>0</v>
      </c>
      <c r="D8" s="22"/>
      <c r="E8" s="22"/>
      <c r="F8" s="22"/>
      <c r="G8" s="22"/>
      <c r="H8" s="31" t="e">
        <f t="shared" si="0"/>
        <v>#DIV/0!</v>
      </c>
      <c r="I8" s="31" t="e">
        <f t="shared" si="1"/>
        <v>#DIV/0!</v>
      </c>
      <c r="M8" s="2"/>
      <c r="N8" s="7"/>
      <c r="O8" s="3"/>
      <c r="P8" s="5"/>
      <c r="S8" s="8" t="s">
        <v>11</v>
      </c>
      <c r="T8" s="1">
        <v>0.96</v>
      </c>
      <c r="U8" s="1">
        <v>0.04</v>
      </c>
    </row>
    <row r="9" spans="1:21" s="15" customFormat="1" x14ac:dyDescent="0.25">
      <c r="A9" s="23"/>
      <c r="B9" s="25">
        <f>'Services by School'!O9</f>
        <v>0</v>
      </c>
      <c r="C9" s="25">
        <f>'Services by School'!P9</f>
        <v>0</v>
      </c>
      <c r="D9" s="22"/>
      <c r="E9" s="22"/>
      <c r="F9" s="22"/>
      <c r="G9" s="22"/>
      <c r="H9" s="31" t="e">
        <f t="shared" si="0"/>
        <v>#DIV/0!</v>
      </c>
      <c r="I9" s="31" t="e">
        <f t="shared" si="1"/>
        <v>#DIV/0!</v>
      </c>
      <c r="N9" s="11"/>
      <c r="O9" s="3"/>
      <c r="P9" s="5"/>
      <c r="S9" s="8"/>
      <c r="T9" s="1"/>
      <c r="U9" s="1"/>
    </row>
    <row r="10" spans="1:21" x14ac:dyDescent="0.25">
      <c r="A10" s="21"/>
      <c r="B10" s="25">
        <f>'Services by School'!O10</f>
        <v>0</v>
      </c>
      <c r="C10" s="25">
        <f>'Services by School'!P10</f>
        <v>0</v>
      </c>
      <c r="D10" s="22"/>
      <c r="E10" s="22"/>
      <c r="F10" s="22"/>
      <c r="G10" s="22"/>
      <c r="H10" s="31" t="e">
        <f t="shared" si="0"/>
        <v>#DIV/0!</v>
      </c>
      <c r="I10" s="31" t="e">
        <f t="shared" si="1"/>
        <v>#DIV/0!</v>
      </c>
      <c r="S10" s="2" t="s">
        <v>12</v>
      </c>
      <c r="T10" s="5">
        <v>0.82</v>
      </c>
      <c r="U10" s="5">
        <v>0.18</v>
      </c>
    </row>
    <row r="11" spans="1:21" x14ac:dyDescent="0.25">
      <c r="A11" s="23"/>
      <c r="B11" s="25">
        <f>'Services by School'!O11</f>
        <v>0</v>
      </c>
      <c r="C11" s="25">
        <f>'Services by School'!P11</f>
        <v>0</v>
      </c>
      <c r="D11" s="22"/>
      <c r="E11" s="22"/>
      <c r="F11" s="22"/>
      <c r="G11" s="22"/>
      <c r="H11" s="31" t="e">
        <f t="shared" si="0"/>
        <v>#DIV/0!</v>
      </c>
      <c r="I11" s="31" t="e">
        <f t="shared" si="1"/>
        <v>#DIV/0!</v>
      </c>
      <c r="S11" s="2" t="s">
        <v>25</v>
      </c>
      <c r="T11" s="5">
        <v>1</v>
      </c>
      <c r="U11" s="5">
        <v>0</v>
      </c>
    </row>
    <row r="12" spans="1:21" x14ac:dyDescent="0.25">
      <c r="A12" s="23"/>
      <c r="B12" s="25">
        <f>'Services by School'!O12</f>
        <v>0</v>
      </c>
      <c r="C12" s="25">
        <f>'Services by School'!P12</f>
        <v>0</v>
      </c>
      <c r="D12" s="22"/>
      <c r="E12" s="22"/>
      <c r="F12" s="22"/>
      <c r="G12" s="22"/>
      <c r="H12" s="31" t="e">
        <f t="shared" si="0"/>
        <v>#DIV/0!</v>
      </c>
      <c r="I12" s="31" t="e">
        <f t="shared" si="1"/>
        <v>#DIV/0!</v>
      </c>
      <c r="R12" s="2"/>
      <c r="T12" s="2"/>
    </row>
    <row r="13" spans="1:21" s="15" customFormat="1" x14ac:dyDescent="0.25">
      <c r="A13" s="23" t="s">
        <v>43</v>
      </c>
      <c r="B13" s="23">
        <f t="shared" ref="B13:G13" si="2">SUM(B2:B12)</f>
        <v>0</v>
      </c>
      <c r="C13" s="23">
        <f t="shared" si="2"/>
        <v>0</v>
      </c>
      <c r="D13" s="23">
        <f t="shared" si="2"/>
        <v>0</v>
      </c>
      <c r="E13" s="23">
        <f t="shared" si="2"/>
        <v>0</v>
      </c>
      <c r="F13" s="23">
        <f t="shared" si="2"/>
        <v>0</v>
      </c>
      <c r="G13" s="23">
        <f t="shared" si="2"/>
        <v>0</v>
      </c>
      <c r="H13" s="31" t="e">
        <f t="shared" si="0"/>
        <v>#DIV/0!</v>
      </c>
      <c r="I13" s="31" t="e">
        <f t="shared" si="1"/>
        <v>#DIV/0!</v>
      </c>
    </row>
    <row r="15" spans="1:21" ht="15.75" thickBot="1" x14ac:dyDescent="0.3">
      <c r="A15" s="53" t="s">
        <v>50</v>
      </c>
      <c r="B15" s="95" t="s">
        <v>16</v>
      </c>
      <c r="C15" s="95" t="s">
        <v>17</v>
      </c>
      <c r="D15" s="95" t="s">
        <v>18</v>
      </c>
      <c r="E15" s="104" t="s">
        <v>51</v>
      </c>
      <c r="F15" s="95" t="s">
        <v>148</v>
      </c>
      <c r="G15" s="95" t="s">
        <v>52</v>
      </c>
    </row>
    <row r="16" spans="1:21" x14ac:dyDescent="0.25">
      <c r="A16" s="24" t="s">
        <v>141</v>
      </c>
      <c r="B16" s="29"/>
      <c r="C16" s="29"/>
      <c r="D16" s="24"/>
      <c r="E16" s="24"/>
      <c r="F16" s="25">
        <f>E13</f>
        <v>0</v>
      </c>
      <c r="G16" s="24">
        <f>SUM(B16:F16)</f>
        <v>0</v>
      </c>
    </row>
    <row r="17" spans="1:7" x14ac:dyDescent="0.25">
      <c r="A17" s="21" t="s">
        <v>53</v>
      </c>
      <c r="B17" s="26"/>
      <c r="C17" s="26"/>
      <c r="D17" s="27"/>
      <c r="E17" s="27"/>
      <c r="F17" s="22">
        <f>F13</f>
        <v>0</v>
      </c>
      <c r="G17" s="21">
        <f>SUM(B17:F17)</f>
        <v>0</v>
      </c>
    </row>
    <row r="18" spans="1:7" x14ac:dyDescent="0.25">
      <c r="A18" s="21" t="s">
        <v>58</v>
      </c>
      <c r="B18" s="28" t="e">
        <f t="shared" ref="B18:G18" si="3">B17/B16</f>
        <v>#DIV/0!</v>
      </c>
      <c r="C18" s="28" t="e">
        <f t="shared" si="3"/>
        <v>#DIV/0!</v>
      </c>
      <c r="D18" s="28" t="e">
        <f t="shared" si="3"/>
        <v>#DIV/0!</v>
      </c>
      <c r="E18" s="28" t="e">
        <f t="shared" si="3"/>
        <v>#DIV/0!</v>
      </c>
      <c r="F18" s="28" t="e">
        <f t="shared" si="3"/>
        <v>#DIV/0!</v>
      </c>
      <c r="G18" s="28" t="e">
        <f t="shared" si="3"/>
        <v>#DIV/0!</v>
      </c>
    </row>
  </sheetData>
  <sortState ref="A3:A11">
    <sortCondition ref="A3"/>
  </sortState>
  <conditionalFormatting sqref="B2:I2 H3:I13 B3:G12">
    <cfRule type="containsBlanks" dxfId="19" priority="3">
      <formula>LEN(TRIM(B2))=0</formula>
    </cfRule>
    <cfRule type="cellIs" dxfId="18" priority="4" operator="between">
      <formula>0</formula>
      <formula>10000</formula>
    </cfRule>
  </conditionalFormatting>
  <conditionalFormatting sqref="F16:F17">
    <cfRule type="containsBlanks" dxfId="17" priority="1">
      <formula>LEN(TRIM(F16))=0</formula>
    </cfRule>
    <cfRule type="cellIs" dxfId="16" priority="2" operator="between">
      <formula>0</formula>
      <formula>10000</formula>
    </cfRule>
  </conditionalFormatting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topLeftCell="A7" workbookViewId="0">
      <selection activeCell="H2" sqref="H2:H11"/>
    </sheetView>
  </sheetViews>
  <sheetFormatPr defaultRowHeight="15" x14ac:dyDescent="0.25"/>
  <cols>
    <col min="1" max="1" width="29" bestFit="1" customWidth="1"/>
    <col min="8" max="8" width="14.7109375" bestFit="1" customWidth="1"/>
    <col min="9" max="9" width="7.7109375" style="15" bestFit="1" customWidth="1"/>
    <col min="10" max="10" width="7.42578125" bestFit="1" customWidth="1"/>
    <col min="12" max="12" width="9.140625" style="15"/>
    <col min="19" max="19" width="15.5703125" bestFit="1" customWidth="1"/>
    <col min="20" max="20" width="15.5703125" style="10" customWidth="1"/>
    <col min="21" max="21" width="9.85546875" customWidth="1"/>
    <col min="22" max="22" width="11" customWidth="1"/>
    <col min="23" max="23" width="11" style="10" customWidth="1"/>
  </cols>
  <sheetData>
    <row r="1" spans="1:17" ht="45.75" thickBot="1" x14ac:dyDescent="0.3">
      <c r="A1" s="43" t="s">
        <v>0</v>
      </c>
      <c r="B1" s="43" t="s">
        <v>7</v>
      </c>
      <c r="C1" s="43" t="s">
        <v>3</v>
      </c>
      <c r="D1" s="43" t="s">
        <v>4</v>
      </c>
      <c r="E1" s="43" t="s">
        <v>5</v>
      </c>
      <c r="F1" s="43" t="s">
        <v>6</v>
      </c>
      <c r="H1" s="43" t="s">
        <v>0</v>
      </c>
      <c r="I1" s="43" t="s">
        <v>26</v>
      </c>
      <c r="J1" s="43" t="s">
        <v>27</v>
      </c>
      <c r="K1" s="43" t="s">
        <v>40</v>
      </c>
      <c r="L1" s="43" t="s">
        <v>41</v>
      </c>
      <c r="M1" s="43" t="s">
        <v>147</v>
      </c>
      <c r="N1" s="13"/>
      <c r="O1" s="14"/>
      <c r="P1" s="14"/>
      <c r="Q1" s="14"/>
    </row>
    <row r="2" spans="1:17" x14ac:dyDescent="0.25">
      <c r="A2" s="59" t="s">
        <v>43</v>
      </c>
      <c r="B2" s="60" t="e">
        <f t="shared" ref="B2:B12" si="0">D2/C2</f>
        <v>#DIV/0!</v>
      </c>
      <c r="C2" s="61">
        <f>SUM(C3:C12)</f>
        <v>0</v>
      </c>
      <c r="D2" s="61">
        <f>SUM(D3:D12)</f>
        <v>0</v>
      </c>
      <c r="E2" s="61">
        <f>SUM(E3:E12)</f>
        <v>0</v>
      </c>
      <c r="F2" s="61">
        <f>SUM(F3:F12)</f>
        <v>0</v>
      </c>
      <c r="H2" s="24"/>
      <c r="I2" s="94">
        <v>0.56999999999999995</v>
      </c>
      <c r="J2" s="62">
        <v>0.22</v>
      </c>
      <c r="K2" s="60">
        <v>0.72</v>
      </c>
      <c r="L2" s="60">
        <v>0.64</v>
      </c>
      <c r="M2" s="60" t="e">
        <f t="shared" ref="M2:M11" si="1">B3</f>
        <v>#DIV/0!</v>
      </c>
      <c r="N2" s="12"/>
      <c r="O2" s="17"/>
      <c r="P2" s="17"/>
      <c r="Q2" s="12"/>
    </row>
    <row r="3" spans="1:17" x14ac:dyDescent="0.25">
      <c r="A3" s="23"/>
      <c r="B3" s="56" t="e">
        <f t="shared" si="0"/>
        <v>#DIV/0!</v>
      </c>
      <c r="C3" s="41">
        <f>'Services by School'!G2</f>
        <v>0</v>
      </c>
      <c r="D3" s="41">
        <f>'Services by School'!H2</f>
        <v>0</v>
      </c>
      <c r="E3" s="41">
        <f>'Services by School'!I2</f>
        <v>0</v>
      </c>
      <c r="F3" s="41">
        <f>'Services by School'!J2</f>
        <v>0</v>
      </c>
      <c r="H3" s="21"/>
      <c r="I3" s="99" t="s">
        <v>45</v>
      </c>
      <c r="J3" s="58">
        <v>0.28999999999999998</v>
      </c>
      <c r="K3" s="56">
        <v>0.35</v>
      </c>
      <c r="L3" s="56">
        <v>0.23</v>
      </c>
      <c r="M3" s="60" t="e">
        <f t="shared" si="1"/>
        <v>#DIV/0!</v>
      </c>
      <c r="O3" s="17"/>
      <c r="P3" s="17"/>
      <c r="Q3" s="12"/>
    </row>
    <row r="4" spans="1:17" x14ac:dyDescent="0.25">
      <c r="A4" s="23"/>
      <c r="B4" s="56" t="e">
        <f t="shared" si="0"/>
        <v>#DIV/0!</v>
      </c>
      <c r="C4" s="41">
        <f>'Services by School'!G3</f>
        <v>0</v>
      </c>
      <c r="D4" s="41">
        <f>'Services by School'!H3</f>
        <v>0</v>
      </c>
      <c r="E4" s="41">
        <f>'Services by School'!I3</f>
        <v>0</v>
      </c>
      <c r="F4" s="41">
        <f>'Services by School'!J3</f>
        <v>0</v>
      </c>
      <c r="H4" s="23"/>
      <c r="I4" s="99" t="s">
        <v>45</v>
      </c>
      <c r="J4" s="56">
        <v>0.63</v>
      </c>
      <c r="K4" s="56">
        <v>0.37</v>
      </c>
      <c r="L4" s="56">
        <v>0.28999999999999998</v>
      </c>
      <c r="M4" s="60" t="e">
        <f t="shared" si="1"/>
        <v>#DIV/0!</v>
      </c>
      <c r="O4" s="17"/>
      <c r="P4" s="17"/>
      <c r="Q4" s="12"/>
    </row>
    <row r="5" spans="1:17" x14ac:dyDescent="0.25">
      <c r="A5" s="23"/>
      <c r="B5" s="56" t="e">
        <f t="shared" si="0"/>
        <v>#DIV/0!</v>
      </c>
      <c r="C5" s="41">
        <f>'Services by School'!G4</f>
        <v>0</v>
      </c>
      <c r="D5" s="41">
        <f>'Services by School'!H4</f>
        <v>0</v>
      </c>
      <c r="E5" s="41">
        <f>'Services by School'!I4</f>
        <v>0</v>
      </c>
      <c r="F5" s="41">
        <f>'Services by School'!J4</f>
        <v>0</v>
      </c>
      <c r="H5" s="21"/>
      <c r="I5" s="100" t="s">
        <v>45</v>
      </c>
      <c r="J5" s="100" t="s">
        <v>45</v>
      </c>
      <c r="K5" s="100" t="s">
        <v>45</v>
      </c>
      <c r="L5" s="100">
        <v>36</v>
      </c>
      <c r="M5" s="60" t="e">
        <f t="shared" si="1"/>
        <v>#DIV/0!</v>
      </c>
      <c r="O5" s="17"/>
      <c r="P5" s="17"/>
      <c r="Q5" s="12"/>
    </row>
    <row r="6" spans="1:17" x14ac:dyDescent="0.25">
      <c r="A6" s="23"/>
      <c r="B6" s="56" t="e">
        <f t="shared" si="0"/>
        <v>#DIV/0!</v>
      </c>
      <c r="C6" s="41">
        <f>'Services by School'!G5</f>
        <v>0</v>
      </c>
      <c r="D6" s="41">
        <f>'Services by School'!H5</f>
        <v>0</v>
      </c>
      <c r="E6" s="41">
        <f>'Services by School'!I5</f>
        <v>0</v>
      </c>
      <c r="F6" s="41">
        <f>'Services by School'!J5</f>
        <v>0</v>
      </c>
      <c r="H6" s="21"/>
      <c r="I6" s="92">
        <v>0.65</v>
      </c>
      <c r="J6" s="58">
        <v>0.4</v>
      </c>
      <c r="K6" s="56">
        <v>0.71</v>
      </c>
      <c r="L6" s="56">
        <v>0.69</v>
      </c>
      <c r="M6" s="60" t="e">
        <f t="shared" si="1"/>
        <v>#DIV/0!</v>
      </c>
      <c r="O6" s="17"/>
      <c r="P6" s="17"/>
      <c r="Q6" s="12"/>
    </row>
    <row r="7" spans="1:17" x14ac:dyDescent="0.25">
      <c r="A7" s="23"/>
      <c r="B7" s="56" t="e">
        <f t="shared" si="0"/>
        <v>#DIV/0!</v>
      </c>
      <c r="C7" s="41">
        <f>'Services by School'!G6</f>
        <v>0</v>
      </c>
      <c r="D7" s="41">
        <f>'Services by School'!H6</f>
        <v>0</v>
      </c>
      <c r="E7" s="41">
        <f>'Services by School'!I6</f>
        <v>0</v>
      </c>
      <c r="F7" s="41">
        <f>'Services by School'!J6</f>
        <v>0</v>
      </c>
      <c r="H7" s="21"/>
      <c r="I7" s="92">
        <v>0.56000000000000005</v>
      </c>
      <c r="J7" s="58">
        <v>0.28000000000000003</v>
      </c>
      <c r="K7" s="56">
        <v>0.62</v>
      </c>
      <c r="L7" s="56">
        <v>0.91</v>
      </c>
      <c r="M7" s="60" t="e">
        <f t="shared" si="1"/>
        <v>#DIV/0!</v>
      </c>
      <c r="O7" s="17"/>
      <c r="P7" s="17"/>
      <c r="Q7" s="12"/>
    </row>
    <row r="8" spans="1:17" x14ac:dyDescent="0.25">
      <c r="A8" s="23"/>
      <c r="B8" s="56" t="e">
        <f t="shared" si="0"/>
        <v>#DIV/0!</v>
      </c>
      <c r="C8" s="41">
        <f>'Services by School'!G7</f>
        <v>0</v>
      </c>
      <c r="D8" s="41">
        <f>'Services by School'!H7</f>
        <v>0</v>
      </c>
      <c r="E8" s="41">
        <f>'Services by School'!I7</f>
        <v>0</v>
      </c>
      <c r="F8" s="41">
        <f>'Services by School'!J7</f>
        <v>0</v>
      </c>
      <c r="H8" s="21"/>
      <c r="I8" s="100" t="s">
        <v>45</v>
      </c>
      <c r="J8" s="100" t="s">
        <v>45</v>
      </c>
      <c r="K8" s="100" t="s">
        <v>45</v>
      </c>
      <c r="L8" s="100">
        <v>11</v>
      </c>
      <c r="M8" s="60" t="e">
        <f t="shared" si="1"/>
        <v>#DIV/0!</v>
      </c>
      <c r="O8" s="17"/>
      <c r="P8" s="17"/>
      <c r="Q8" s="12"/>
    </row>
    <row r="9" spans="1:17" x14ac:dyDescent="0.25">
      <c r="A9" s="23"/>
      <c r="B9" s="56" t="e">
        <f t="shared" si="0"/>
        <v>#DIV/0!</v>
      </c>
      <c r="C9" s="41">
        <f>'Services by School'!G8</f>
        <v>0</v>
      </c>
      <c r="D9" s="41">
        <f>'Services by School'!H8</f>
        <v>0</v>
      </c>
      <c r="E9" s="41">
        <f>'Services by School'!I8</f>
        <v>0</v>
      </c>
      <c r="F9" s="41">
        <f>'Services by School'!J8</f>
        <v>0</v>
      </c>
      <c r="H9" s="21"/>
      <c r="I9" s="99" t="s">
        <v>45</v>
      </c>
      <c r="J9" s="58">
        <v>0.39</v>
      </c>
      <c r="K9" s="56">
        <v>0.42</v>
      </c>
      <c r="L9" s="56">
        <v>0.41</v>
      </c>
      <c r="M9" s="60" t="e">
        <f t="shared" si="1"/>
        <v>#DIV/0!</v>
      </c>
      <c r="O9" s="17"/>
      <c r="P9" s="17"/>
      <c r="Q9" s="12"/>
    </row>
    <row r="10" spans="1:17" x14ac:dyDescent="0.25">
      <c r="A10" s="23"/>
      <c r="B10" s="56" t="e">
        <f t="shared" si="0"/>
        <v>#DIV/0!</v>
      </c>
      <c r="C10" s="41">
        <f>'Services by School'!G9</f>
        <v>0</v>
      </c>
      <c r="D10" s="41">
        <f>'Services by School'!H9</f>
        <v>0</v>
      </c>
      <c r="E10" s="41">
        <f>'Services by School'!I9</f>
        <v>0</v>
      </c>
      <c r="F10" s="41">
        <f>'Services by School'!J9</f>
        <v>0</v>
      </c>
      <c r="H10" s="21"/>
      <c r="I10" s="93"/>
      <c r="J10" s="58">
        <v>0.38</v>
      </c>
      <c r="K10" s="56">
        <v>0.66</v>
      </c>
      <c r="L10" s="56">
        <v>0.66</v>
      </c>
      <c r="M10" s="60" t="e">
        <f t="shared" si="1"/>
        <v>#DIV/0!</v>
      </c>
      <c r="O10" s="17"/>
      <c r="P10" s="17"/>
      <c r="Q10" s="12"/>
    </row>
    <row r="11" spans="1:17" x14ac:dyDescent="0.25">
      <c r="A11" s="23"/>
      <c r="B11" s="56" t="e">
        <f t="shared" si="0"/>
        <v>#DIV/0!</v>
      </c>
      <c r="C11" s="41">
        <f>'Services by School'!G10</f>
        <v>0</v>
      </c>
      <c r="D11" s="41">
        <f>'Services by School'!H10</f>
        <v>0</v>
      </c>
      <c r="E11" s="41">
        <f>'Services by School'!I10</f>
        <v>0</v>
      </c>
      <c r="F11" s="41">
        <f>'Services by School'!J10</f>
        <v>0</v>
      </c>
      <c r="H11" s="21"/>
      <c r="I11" s="100" t="s">
        <v>45</v>
      </c>
      <c r="J11" s="100" t="s">
        <v>45</v>
      </c>
      <c r="K11" s="100" t="s">
        <v>45</v>
      </c>
      <c r="L11" s="110">
        <v>0.31</v>
      </c>
      <c r="M11" s="60" t="e">
        <f t="shared" si="1"/>
        <v>#DIV/0!</v>
      </c>
      <c r="O11" s="17"/>
      <c r="P11" s="17"/>
      <c r="Q11" s="17"/>
    </row>
    <row r="12" spans="1:17" x14ac:dyDescent="0.25">
      <c r="A12" s="23"/>
      <c r="B12" s="56" t="e">
        <f t="shared" si="0"/>
        <v>#DIV/0!</v>
      </c>
      <c r="C12" s="41">
        <f>'Services by School'!G11</f>
        <v>0</v>
      </c>
      <c r="D12" s="41">
        <f>'Services by School'!H11</f>
        <v>0</v>
      </c>
      <c r="E12" s="41">
        <f>'Services by School'!I11</f>
        <v>0</v>
      </c>
      <c r="F12" s="41">
        <f>'Services by School'!J11</f>
        <v>0</v>
      </c>
      <c r="N12" s="8"/>
      <c r="O12" s="1"/>
      <c r="P12" s="8"/>
      <c r="Q12" s="8"/>
    </row>
    <row r="14" spans="1:17" ht="15.75" thickBot="1" x14ac:dyDescent="0.3">
      <c r="H14" s="30"/>
      <c r="I14" s="30" t="s">
        <v>46</v>
      </c>
      <c r="J14" s="20"/>
      <c r="K14" s="20"/>
      <c r="L14" s="20"/>
      <c r="M14" s="20"/>
    </row>
    <row r="15" spans="1:17" x14ac:dyDescent="0.25">
      <c r="H15" s="24" t="s">
        <v>26</v>
      </c>
      <c r="I15" s="33">
        <v>0.35</v>
      </c>
    </row>
    <row r="16" spans="1:17" x14ac:dyDescent="0.25">
      <c r="H16" s="21" t="s">
        <v>27</v>
      </c>
      <c r="I16" s="28">
        <v>0.35</v>
      </c>
    </row>
    <row r="17" spans="8:9" x14ac:dyDescent="0.25">
      <c r="H17" s="21" t="s">
        <v>19</v>
      </c>
      <c r="I17" s="28">
        <v>0.54</v>
      </c>
    </row>
    <row r="18" spans="8:9" x14ac:dyDescent="0.25">
      <c r="H18" s="21" t="s">
        <v>41</v>
      </c>
      <c r="I18" s="28">
        <v>0.55000000000000004</v>
      </c>
    </row>
    <row r="19" spans="8:9" x14ac:dyDescent="0.25">
      <c r="H19" s="21" t="s">
        <v>147</v>
      </c>
      <c r="I19" s="21" t="e">
        <f>D2/C2</f>
        <v>#DIV/0!</v>
      </c>
    </row>
  </sheetData>
  <protectedRanges>
    <protectedRange algorithmName="SHA-512" hashValue="KmD1SoIKTnFwlyxIVIuIGnKLxpKZedFIgVIHU94H2uZjCcwAcGfDSY2Zn3ZewKfnwem3vHcDpF6dyQNVlkoTkQ==" saltValue="S2w+vazH81xazo+e/FWcKA==" spinCount="100000" sqref="C3:F12" name="Range2"/>
    <protectedRange algorithmName="SHA-512" hashValue="VjrcBr25tyoqAuPH34ARXOCtQRy9GGyXFp4XHgQv4nS1H4v07ajlFQnShLGSKBg3yYqQAvdLrCrM6BfpcXa7cA==" saltValue="rOfEV0aTedQFZrDDbyCahw==" spinCount="100000" sqref="I10" name="Range1"/>
  </protectedRanges>
  <sortState ref="H2:L10">
    <sortCondition ref="H2"/>
  </sortState>
  <conditionalFormatting sqref="C3:F12">
    <cfRule type="containsBlanks" dxfId="15" priority="1">
      <formula>LEN(TRIM(C3))=0</formula>
    </cfRule>
    <cfRule type="cellIs" dxfId="14" priority="2" operator="between">
      <formula>0</formula>
      <formula>10000</formula>
    </cfRule>
  </conditionalFormatting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topLeftCell="A10" workbookViewId="0">
      <selection activeCell="K2" sqref="K2:K11"/>
    </sheetView>
  </sheetViews>
  <sheetFormatPr defaultRowHeight="15" x14ac:dyDescent="0.25"/>
  <cols>
    <col min="1" max="1" width="11.28515625" bestFit="1" customWidth="1"/>
    <col min="2" max="2" width="11.28515625" style="4" customWidth="1"/>
    <col min="4" max="4" width="8.7109375" style="15"/>
    <col min="5" max="5" width="11.42578125" customWidth="1"/>
    <col min="6" max="6" width="9.85546875" customWidth="1"/>
    <col min="7" max="7" width="9.28515625" customWidth="1"/>
    <col min="8" max="8" width="10" customWidth="1"/>
  </cols>
  <sheetData>
    <row r="1" spans="1:19" ht="75.75" thickBot="1" x14ac:dyDescent="0.3">
      <c r="A1" s="43" t="s">
        <v>145</v>
      </c>
      <c r="B1" s="43" t="s">
        <v>91</v>
      </c>
      <c r="C1" s="43" t="s">
        <v>87</v>
      </c>
      <c r="D1" s="43" t="s">
        <v>89</v>
      </c>
      <c r="E1" s="43" t="s">
        <v>88</v>
      </c>
      <c r="F1" s="43" t="s">
        <v>90</v>
      </c>
      <c r="G1" s="43" t="s">
        <v>92</v>
      </c>
      <c r="H1" s="43" t="s">
        <v>93</v>
      </c>
      <c r="K1" s="111" t="s">
        <v>0</v>
      </c>
      <c r="L1" s="112" t="s">
        <v>150</v>
      </c>
      <c r="M1" s="112" t="s">
        <v>151</v>
      </c>
      <c r="N1" s="112" t="s">
        <v>87</v>
      </c>
      <c r="O1" s="112" t="s">
        <v>152</v>
      </c>
      <c r="P1" s="112" t="s">
        <v>153</v>
      </c>
      <c r="Q1" s="112" t="s">
        <v>154</v>
      </c>
      <c r="R1" s="112" t="s">
        <v>155</v>
      </c>
      <c r="S1" s="112" t="s">
        <v>156</v>
      </c>
    </row>
    <row r="2" spans="1:19" x14ac:dyDescent="0.25">
      <c r="A2" s="24" t="s">
        <v>85</v>
      </c>
      <c r="B2" s="63">
        <f>'Services by School'!J2+'Services by School'!J6+'Services by School'!J7+'Services by School'!J10</f>
        <v>0</v>
      </c>
      <c r="C2" s="24">
        <f>N2+N6+N7+N10</f>
        <v>0</v>
      </c>
      <c r="D2" s="33" t="e">
        <f>C2/B2</f>
        <v>#DIV/0!</v>
      </c>
      <c r="E2" s="24">
        <f>P2+P6+P7+P10</f>
        <v>0</v>
      </c>
      <c r="F2" s="33" t="e">
        <f>E2/B2</f>
        <v>#DIV/0!</v>
      </c>
      <c r="G2" s="24">
        <f>O2+O6+O7+O10</f>
        <v>0</v>
      </c>
      <c r="H2" s="33" t="e">
        <f>G2/B2</f>
        <v>#DIV/0!</v>
      </c>
      <c r="K2" s="31"/>
      <c r="L2" s="31">
        <f>'Services by School'!M2</f>
        <v>0</v>
      </c>
      <c r="M2" s="24"/>
      <c r="N2" s="24"/>
      <c r="O2" s="24"/>
      <c r="P2" s="24"/>
      <c r="Q2" s="24"/>
      <c r="R2" s="24"/>
      <c r="S2" s="113" t="e">
        <f>R2/L2</f>
        <v>#DIV/0!</v>
      </c>
    </row>
    <row r="3" spans="1:19" x14ac:dyDescent="0.25">
      <c r="A3" s="21" t="s">
        <v>86</v>
      </c>
      <c r="B3" s="49">
        <f>'Services by School'!J3+'Services by School'!J4+'Services by School'!J8+'Services by School'!J9+'Services by School'!J11</f>
        <v>0</v>
      </c>
      <c r="C3" s="21">
        <f>N3+N4+N5+N8+N9+N11</f>
        <v>0</v>
      </c>
      <c r="D3" s="33" t="e">
        <f>C3/B3</f>
        <v>#DIV/0!</v>
      </c>
      <c r="E3" s="21">
        <f>P3+P4+P5+P8+P9+P11</f>
        <v>0</v>
      </c>
      <c r="F3" s="33" t="e">
        <f>E3/B3</f>
        <v>#DIV/0!</v>
      </c>
      <c r="G3" s="21">
        <f>O3+O4+O5+O8+O9+O11</f>
        <v>0</v>
      </c>
      <c r="H3" s="33" t="e">
        <f>G3/B3</f>
        <v>#DIV/0!</v>
      </c>
      <c r="K3" s="23"/>
      <c r="L3" s="31">
        <f>'Services by School'!M3</f>
        <v>0</v>
      </c>
      <c r="M3" s="21"/>
      <c r="N3" s="21"/>
      <c r="O3" s="21"/>
      <c r="P3" s="21"/>
      <c r="Q3" s="21"/>
      <c r="R3" s="21"/>
      <c r="S3" s="113" t="e">
        <f t="shared" ref="S3:S12" si="0">R3/L3</f>
        <v>#DIV/0!</v>
      </c>
    </row>
    <row r="4" spans="1:19" x14ac:dyDescent="0.25">
      <c r="A4" s="57" t="s">
        <v>39</v>
      </c>
      <c r="B4" s="49">
        <f>SUM(B2:B3)</f>
        <v>0</v>
      </c>
      <c r="C4" s="49">
        <f>SUM(C2:C3)</f>
        <v>0</v>
      </c>
      <c r="D4" s="33" t="e">
        <f>C4/B4</f>
        <v>#DIV/0!</v>
      </c>
      <c r="E4" s="49">
        <f>SUM(E2:E3)</f>
        <v>0</v>
      </c>
      <c r="F4" s="33" t="e">
        <f>E4/B4</f>
        <v>#DIV/0!</v>
      </c>
      <c r="G4" s="49">
        <f>SUM(G2:G3)</f>
        <v>0</v>
      </c>
      <c r="H4" s="33" t="e">
        <f>G4/B4</f>
        <v>#DIV/0!</v>
      </c>
      <c r="K4" s="23"/>
      <c r="L4" s="31">
        <f>'Services by School'!M4</f>
        <v>0</v>
      </c>
      <c r="M4" s="21"/>
      <c r="N4" s="21"/>
      <c r="O4" s="21"/>
      <c r="P4" s="21"/>
      <c r="Q4" s="21"/>
      <c r="R4" s="21"/>
      <c r="S4" s="113" t="e">
        <f t="shared" si="0"/>
        <v>#DIV/0!</v>
      </c>
    </row>
    <row r="5" spans="1:19" x14ac:dyDescent="0.25">
      <c r="K5" s="23"/>
      <c r="L5" s="31">
        <f>'Services by School'!M5</f>
        <v>0</v>
      </c>
      <c r="M5" s="21"/>
      <c r="N5" s="21"/>
      <c r="O5" s="21"/>
      <c r="P5" s="21"/>
      <c r="Q5" s="21"/>
      <c r="R5" s="21"/>
      <c r="S5" s="113" t="e">
        <f t="shared" si="0"/>
        <v>#DIV/0!</v>
      </c>
    </row>
    <row r="6" spans="1:19" x14ac:dyDescent="0.25">
      <c r="K6" s="23"/>
      <c r="L6" s="31">
        <f>'Services by School'!M6</f>
        <v>0</v>
      </c>
      <c r="M6" s="21"/>
      <c r="N6" s="21"/>
      <c r="O6" s="21"/>
      <c r="P6" s="21"/>
      <c r="Q6" s="21"/>
      <c r="R6" s="21"/>
      <c r="S6" s="113" t="e">
        <f t="shared" si="0"/>
        <v>#DIV/0!</v>
      </c>
    </row>
    <row r="7" spans="1:19" x14ac:dyDescent="0.25">
      <c r="B7" s="4" t="s">
        <v>83</v>
      </c>
      <c r="C7" s="5" t="e">
        <f>D4</f>
        <v>#DIV/0!</v>
      </c>
      <c r="K7" s="23"/>
      <c r="L7" s="31">
        <f>'Services by School'!M7</f>
        <v>0</v>
      </c>
      <c r="M7" s="21"/>
      <c r="N7" s="21"/>
      <c r="O7" s="21"/>
      <c r="P7" s="21"/>
      <c r="Q7" s="21"/>
      <c r="R7" s="21"/>
      <c r="S7" s="113" t="e">
        <f t="shared" si="0"/>
        <v>#DIV/0!</v>
      </c>
    </row>
    <row r="8" spans="1:19" ht="30" x14ac:dyDescent="0.25">
      <c r="B8" s="4" t="s">
        <v>94</v>
      </c>
      <c r="C8" s="5" t="e">
        <f>H4</f>
        <v>#DIV/0!</v>
      </c>
      <c r="K8" s="23"/>
      <c r="L8" s="31">
        <f>'Services by School'!M8</f>
        <v>0</v>
      </c>
      <c r="M8" s="21"/>
      <c r="N8" s="21"/>
      <c r="O8" s="21"/>
      <c r="P8" s="21"/>
      <c r="Q8" s="21"/>
      <c r="R8" s="21"/>
      <c r="S8" s="113" t="e">
        <f t="shared" si="0"/>
        <v>#DIV/0!</v>
      </c>
    </row>
    <row r="9" spans="1:19" ht="30" x14ac:dyDescent="0.25">
      <c r="B9" s="4" t="s">
        <v>84</v>
      </c>
      <c r="C9" s="5" t="e">
        <f>F4</f>
        <v>#DIV/0!</v>
      </c>
      <c r="K9" s="23"/>
      <c r="L9" s="31">
        <f>'Services by School'!M9</f>
        <v>0</v>
      </c>
      <c r="M9" s="21"/>
      <c r="N9" s="21"/>
      <c r="O9" s="21"/>
      <c r="P9" s="21"/>
      <c r="Q9" s="21"/>
      <c r="R9" s="21"/>
      <c r="S9" s="113" t="e">
        <f t="shared" si="0"/>
        <v>#DIV/0!</v>
      </c>
    </row>
    <row r="10" spans="1:19" x14ac:dyDescent="0.25">
      <c r="K10" s="23"/>
      <c r="L10" s="31">
        <f>'Services by School'!M10</f>
        <v>0</v>
      </c>
      <c r="M10" s="21"/>
      <c r="N10" s="21"/>
      <c r="O10" s="21"/>
      <c r="P10" s="21"/>
      <c r="Q10" s="21"/>
      <c r="R10" s="21"/>
      <c r="S10" s="113" t="e">
        <f t="shared" si="0"/>
        <v>#DIV/0!</v>
      </c>
    </row>
    <row r="11" spans="1:19" x14ac:dyDescent="0.25">
      <c r="K11" s="23"/>
      <c r="L11" s="31">
        <f>'Services by School'!M11</f>
        <v>0</v>
      </c>
      <c r="M11" s="21"/>
      <c r="N11" s="21"/>
      <c r="O11" s="21"/>
      <c r="P11" s="21"/>
      <c r="Q11" s="21"/>
      <c r="R11" s="21"/>
      <c r="S11" s="113" t="e">
        <f t="shared" si="0"/>
        <v>#DIV/0!</v>
      </c>
    </row>
    <row r="12" spans="1:19" x14ac:dyDescent="0.25">
      <c r="K12" s="114" t="s">
        <v>123</v>
      </c>
      <c r="L12" s="114">
        <f t="shared" ref="L12:R12" si="1">SUM(L2:L11)</f>
        <v>0</v>
      </c>
      <c r="M12" s="114">
        <f t="shared" si="1"/>
        <v>0</v>
      </c>
      <c r="N12" s="114">
        <f t="shared" si="1"/>
        <v>0</v>
      </c>
      <c r="O12" s="114">
        <f t="shared" si="1"/>
        <v>0</v>
      </c>
      <c r="P12" s="114">
        <f t="shared" si="1"/>
        <v>0</v>
      </c>
      <c r="Q12" s="114">
        <f t="shared" si="1"/>
        <v>0</v>
      </c>
      <c r="R12" s="114">
        <f t="shared" si="1"/>
        <v>0</v>
      </c>
      <c r="S12" s="113" t="e">
        <f t="shared" si="0"/>
        <v>#DIV/0!</v>
      </c>
    </row>
    <row r="13" spans="1:19" x14ac:dyDescent="0.25">
      <c r="K13" s="23" t="s">
        <v>139</v>
      </c>
      <c r="L13" s="23"/>
      <c r="M13" s="21"/>
      <c r="N13" s="21"/>
      <c r="O13" s="21"/>
      <c r="P13" s="21"/>
      <c r="Q13" s="21"/>
      <c r="R13" s="21"/>
      <c r="S13" s="21"/>
    </row>
  </sheetData>
  <protectedRanges>
    <protectedRange algorithmName="SHA-512" hashValue="Hlyih7AvnQaN0LQWHKSenCdTWWJ3eBhyZ0rNcma0xEdiF2M67cs8mesYQIwZXvvRdxpVat1VeAEi4VZiSuuhhg==" saltValue="aOVBxuFp7BO7kRGqJpvjaA==" spinCount="100000" sqref="B2:B3" name="Range4"/>
    <protectedRange algorithmName="SHA-512" hashValue="4bygCeDfkxfgsOTuxTcnBq9muKrktSo9vtTO5qY5D0kxr6pyL26gBq4XiEVURjSWXas67EZYGxyWjYMLN99NEw==" saltValue="g8DOV67G87NiCEMjiVJ47w==" spinCount="100000" sqref="C2:C3" name="Range3"/>
    <protectedRange algorithmName="SHA-512" hashValue="wcE9HoXQmDuO2f6Vlm5/xRC1HZ4if7mnRoBGZoR4kgBHRu+8DZVlCrv0YANv6HcAosGofJcHDPMkKZdp3UQ0yA==" saltValue="ChGzF0yO7U37qxp/FjZBhQ==" spinCount="100000" sqref="E2:E3" name="Range2"/>
    <protectedRange algorithmName="SHA-512" hashValue="IcfdiwxTzDrx5hxk7YesDlhBDskIu1RtOKhPslqu7FmUuTfjoCby5/R8VmMn/rODzVHi/8kNpIOOoc+VJ/+ejg==" saltValue="yQgpfu5Xs++ZBgz6w+XiWw==" spinCount="100000" sqref="G2:G3" name="Range1"/>
  </protectedRanges>
  <conditionalFormatting sqref="B2:C4">
    <cfRule type="containsBlanks" dxfId="13" priority="5">
      <formula>LEN(TRIM(B2))=0</formula>
    </cfRule>
  </conditionalFormatting>
  <conditionalFormatting sqref="E2:E3">
    <cfRule type="containsBlanks" dxfId="12" priority="4">
      <formula>LEN(TRIM(E2))=0</formula>
    </cfRule>
  </conditionalFormatting>
  <conditionalFormatting sqref="G2:G3">
    <cfRule type="containsBlanks" dxfId="11" priority="3">
      <formula>LEN(TRIM(G2))=0</formula>
    </cfRule>
  </conditionalFormatting>
  <conditionalFormatting sqref="E4">
    <cfRule type="containsBlanks" dxfId="10" priority="2">
      <formula>LEN(TRIM(E4))=0</formula>
    </cfRule>
  </conditionalFormatting>
  <conditionalFormatting sqref="G4">
    <cfRule type="containsBlanks" dxfId="9" priority="1">
      <formula>LEN(TRIM(G4))=0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>
      <selection activeCell="E3" sqref="E3"/>
    </sheetView>
  </sheetViews>
  <sheetFormatPr defaultRowHeight="15" x14ac:dyDescent="0.25"/>
  <cols>
    <col min="1" max="1" width="9.5703125" bestFit="1" customWidth="1"/>
    <col min="2" max="2" width="11.7109375" customWidth="1"/>
    <col min="3" max="3" width="12.140625" bestFit="1" customWidth="1"/>
    <col min="4" max="4" width="10.140625" bestFit="1" customWidth="1"/>
    <col min="5" max="5" width="11.140625" bestFit="1" customWidth="1"/>
  </cols>
  <sheetData>
    <row r="1" spans="1:5" ht="63.6" customHeight="1" thickBot="1" x14ac:dyDescent="0.3">
      <c r="A1" s="95" t="s">
        <v>71</v>
      </c>
      <c r="B1" s="43" t="s">
        <v>144</v>
      </c>
      <c r="C1" s="43" t="s">
        <v>72</v>
      </c>
      <c r="D1" s="43" t="s">
        <v>73</v>
      </c>
      <c r="E1" s="43" t="s">
        <v>76</v>
      </c>
    </row>
    <row r="2" spans="1:5" x14ac:dyDescent="0.25">
      <c r="A2" s="25">
        <f>'Services by School'!P12</f>
        <v>0</v>
      </c>
      <c r="B2" s="25">
        <f>'Services by School'!O12</f>
        <v>0</v>
      </c>
      <c r="C2" s="32"/>
      <c r="D2" s="34" t="e">
        <f>C2/A2</f>
        <v>#DIV/0!</v>
      </c>
      <c r="E2" s="34" t="e">
        <f>C2/B2</f>
        <v>#DIV/0!</v>
      </c>
    </row>
  </sheetData>
  <conditionalFormatting sqref="A2:C2">
    <cfRule type="containsBlanks" dxfId="8" priority="1">
      <formula>LEN(TRIM(A2))=0</formula>
    </cfRule>
    <cfRule type="cellIs" dxfId="7" priority="2" operator="between">
      <formula>0</formula>
      <formula>100000</formula>
    </cfRule>
  </conditionalFormatting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P6" sqref="P6"/>
    </sheetView>
  </sheetViews>
  <sheetFormatPr defaultRowHeight="15" x14ac:dyDescent="0.25"/>
  <cols>
    <col min="4" max="4" width="9.42578125" customWidth="1"/>
    <col min="5" max="5" width="9.28515625" customWidth="1"/>
    <col min="6" max="6" width="10.140625" customWidth="1"/>
    <col min="7" max="7" width="9.140625" customWidth="1"/>
    <col min="8" max="8" width="9.140625" style="15" customWidth="1"/>
    <col min="9" max="9" width="10.140625" customWidth="1"/>
    <col min="10" max="10" width="15.140625" style="15" customWidth="1"/>
    <col min="11" max="11" width="11.140625" style="15" customWidth="1"/>
    <col min="12" max="12" width="14.42578125" customWidth="1"/>
  </cols>
  <sheetData>
    <row r="1" spans="1:14" s="15" customFormat="1" x14ac:dyDescent="0.25">
      <c r="A1" s="149" t="s">
        <v>157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1:14" ht="73.5" customHeight="1" thickBot="1" x14ac:dyDescent="0.3">
      <c r="A2" s="35" t="s">
        <v>24</v>
      </c>
      <c r="B2" s="35" t="s">
        <v>68</v>
      </c>
      <c r="C2" s="35" t="s">
        <v>67</v>
      </c>
      <c r="D2" s="35" t="s">
        <v>74</v>
      </c>
      <c r="E2" s="35" t="s">
        <v>75</v>
      </c>
      <c r="F2" s="35" t="s">
        <v>63</v>
      </c>
      <c r="G2" s="35" t="s">
        <v>64</v>
      </c>
      <c r="H2" s="35" t="s">
        <v>69</v>
      </c>
      <c r="I2" s="36" t="s">
        <v>65</v>
      </c>
      <c r="J2" s="36" t="s">
        <v>146</v>
      </c>
      <c r="K2" s="36" t="s">
        <v>70</v>
      </c>
      <c r="L2" s="101" t="s">
        <v>66</v>
      </c>
    </row>
    <row r="3" spans="1:14" x14ac:dyDescent="0.25">
      <c r="A3" s="24"/>
      <c r="B3" s="24"/>
      <c r="C3" s="24"/>
      <c r="D3" s="24"/>
      <c r="E3" s="24"/>
      <c r="F3" s="24"/>
      <c r="G3" s="24"/>
      <c r="H3" s="33" t="e">
        <f>G3/F3</f>
        <v>#DIV/0!</v>
      </c>
      <c r="I3" s="24"/>
      <c r="J3" s="24"/>
      <c r="K3" s="33" t="e">
        <f>I3/G3</f>
        <v>#DIV/0!</v>
      </c>
      <c r="L3" s="34"/>
    </row>
    <row r="4" spans="1:14" x14ac:dyDescent="0.25">
      <c r="A4" s="15"/>
      <c r="B4" s="15"/>
      <c r="C4" s="15"/>
      <c r="D4" s="15"/>
      <c r="E4" s="15"/>
      <c r="F4" s="15"/>
      <c r="G4" s="15"/>
      <c r="I4" s="15"/>
      <c r="L4" s="15"/>
    </row>
    <row r="5" spans="1:14" x14ac:dyDescent="0.25">
      <c r="A5" s="149" t="s">
        <v>158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</row>
    <row r="6" spans="1:14" ht="75.75" thickBot="1" x14ac:dyDescent="0.3">
      <c r="A6" s="35" t="s">
        <v>24</v>
      </c>
      <c r="B6" s="35" t="s">
        <v>68</v>
      </c>
      <c r="C6" s="35" t="s">
        <v>67</v>
      </c>
      <c r="D6" s="35" t="s">
        <v>74</v>
      </c>
      <c r="E6" s="35" t="s">
        <v>75</v>
      </c>
      <c r="F6" s="35" t="s">
        <v>63</v>
      </c>
      <c r="G6" s="35" t="s">
        <v>64</v>
      </c>
      <c r="H6" s="35" t="s">
        <v>69</v>
      </c>
      <c r="I6" s="36" t="s">
        <v>65</v>
      </c>
      <c r="J6" s="36" t="s">
        <v>146</v>
      </c>
      <c r="K6" s="36" t="s">
        <v>70</v>
      </c>
      <c r="L6" s="101" t="s">
        <v>66</v>
      </c>
    </row>
    <row r="7" spans="1:14" x14ac:dyDescent="0.25">
      <c r="A7" s="24"/>
      <c r="B7" s="24"/>
      <c r="C7" s="24"/>
      <c r="D7" s="24"/>
      <c r="E7" s="24"/>
      <c r="F7" s="24"/>
      <c r="G7" s="24"/>
      <c r="H7" s="33" t="e">
        <f>G7/F7</f>
        <v>#DIV/0!</v>
      </c>
      <c r="I7" s="24"/>
      <c r="J7" s="24"/>
      <c r="K7" s="33" t="e">
        <f>I7/G7</f>
        <v>#DIV/0!</v>
      </c>
      <c r="L7" s="34"/>
      <c r="N7" s="103"/>
    </row>
    <row r="9" spans="1:14" x14ac:dyDescent="0.25">
      <c r="A9" s="149" t="s">
        <v>159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</row>
    <row r="10" spans="1:14" ht="75.75" thickBot="1" x14ac:dyDescent="0.3">
      <c r="A10" s="35" t="s">
        <v>24</v>
      </c>
      <c r="B10" s="35" t="s">
        <v>68</v>
      </c>
      <c r="C10" s="35" t="s">
        <v>67</v>
      </c>
      <c r="D10" s="35" t="s">
        <v>74</v>
      </c>
      <c r="E10" s="35" t="s">
        <v>75</v>
      </c>
      <c r="F10" s="35" t="s">
        <v>63</v>
      </c>
      <c r="G10" s="35" t="s">
        <v>64</v>
      </c>
      <c r="H10" s="35" t="s">
        <v>69</v>
      </c>
      <c r="I10" s="36" t="s">
        <v>65</v>
      </c>
      <c r="J10" s="36" t="s">
        <v>146</v>
      </c>
      <c r="K10" s="36" t="s">
        <v>70</v>
      </c>
      <c r="L10" s="101" t="s">
        <v>66</v>
      </c>
    </row>
    <row r="11" spans="1:14" x14ac:dyDescent="0.25">
      <c r="A11" s="24"/>
      <c r="B11" s="24"/>
      <c r="C11" s="24"/>
      <c r="D11" s="24"/>
      <c r="E11" s="24"/>
      <c r="F11" s="24"/>
      <c r="G11" s="24"/>
      <c r="H11" s="33" t="e">
        <f>G11/F11</f>
        <v>#DIV/0!</v>
      </c>
      <c r="I11" s="24"/>
      <c r="J11" s="24"/>
      <c r="K11" s="33" t="e">
        <f>I11/G11</f>
        <v>#DIV/0!</v>
      </c>
      <c r="L11" s="34"/>
    </row>
    <row r="14" spans="1:14" x14ac:dyDescent="0.25">
      <c r="A14" s="15"/>
    </row>
  </sheetData>
  <mergeCells count="3">
    <mergeCell ref="A1:L1"/>
    <mergeCell ref="A5:L5"/>
    <mergeCell ref="A9:L9"/>
  </mergeCells>
  <conditionalFormatting sqref="A3:G3">
    <cfRule type="containsBlanks" dxfId="6" priority="9">
      <formula>LEN(TRIM(A3))=0</formula>
    </cfRule>
  </conditionalFormatting>
  <conditionalFormatting sqref="I3:J3">
    <cfRule type="containsBlanks" dxfId="5" priority="7">
      <formula>LEN(TRIM(I3))=0</formula>
    </cfRule>
    <cfRule type="containsBlanks" priority="8">
      <formula>LEN(TRIM(I3))=0</formula>
    </cfRule>
  </conditionalFormatting>
  <conditionalFormatting sqref="A7:G7">
    <cfRule type="containsBlanks" dxfId="4" priority="6">
      <formula>LEN(TRIM(A7))=0</formula>
    </cfRule>
  </conditionalFormatting>
  <conditionalFormatting sqref="I7:J7">
    <cfRule type="containsBlanks" dxfId="3" priority="4">
      <formula>LEN(TRIM(I7))=0</formula>
    </cfRule>
    <cfRule type="containsBlanks" priority="5">
      <formula>LEN(TRIM(I7))=0</formula>
    </cfRule>
  </conditionalFormatting>
  <conditionalFormatting sqref="A11:G11">
    <cfRule type="containsBlanks" dxfId="2" priority="3">
      <formula>LEN(TRIM(A11))=0</formula>
    </cfRule>
  </conditionalFormatting>
  <conditionalFormatting sqref="I11:J11">
    <cfRule type="containsBlanks" dxfId="1" priority="1">
      <formula>LEN(TRIM(I11))=0</formula>
    </cfRule>
    <cfRule type="containsBlanks" priority="2">
      <formula>LEN(TRIM(I11))=0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Services by School</vt:lpstr>
      <vt:lpstr>Overall Services</vt:lpstr>
      <vt:lpstr>Caries Rates</vt:lpstr>
      <vt:lpstr>Case Management</vt:lpstr>
      <vt:lpstr>QA</vt:lpstr>
      <vt:lpstr>Consents</vt:lpstr>
      <vt:lpstr>Insurance</vt:lpstr>
      <vt:lpstr>Sustainability</vt:lpstr>
      <vt:lpstr>Provider Billing</vt:lpstr>
      <vt:lpstr>Demographics</vt:lpstr>
      <vt:lpstr>Sealants by teeth</vt:lpstr>
      <vt:lpstr>Password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Kane</dc:creator>
  <cp:lastModifiedBy>Andrea Pickett</cp:lastModifiedBy>
  <dcterms:created xsi:type="dcterms:W3CDTF">2016-06-08T18:14:25Z</dcterms:created>
  <dcterms:modified xsi:type="dcterms:W3CDTF">2019-06-04T16:35:45Z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-616541508</vt:i4>
  </property>
  <property fmtid="{D5CDD505-2E9C-101B-9397-08002B2CF9AE}" pid="3" name="_NewReviewCycle">
    <vt:lpwstr/>
  </property>
  <property fmtid="{D5CDD505-2E9C-101B-9397-08002B2CF9AE}" pid="4" name="_EmailSubject">
    <vt:lpwstr>Sonoma County Resources</vt:lpwstr>
  </property>
  <property fmtid="{D5CDD505-2E9C-101B-9397-08002B2CF9AE}" pid="5" name="_AuthorEmail">
    <vt:lpwstr>Andrea.Pickett@sonoma-county.org</vt:lpwstr>
  </property>
  <property fmtid="{D5CDD505-2E9C-101B-9397-08002B2CF9AE}" pid="6" name="_AuthorEmailDisplayName">
    <vt:lpwstr>Andrea Pickett</vt:lpwstr>
  </property>
</Properties>
</file>