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Users\cbleymaier\Downloads\"/>
    </mc:Choice>
  </mc:AlternateContent>
  <xr:revisionPtr revIDLastSave="0" documentId="8_{704B9982-9ED0-4660-9BBF-FF877B56B5DC}" xr6:coauthVersionLast="47" xr6:coauthVersionMax="47" xr10:uidLastSave="{00000000-0000-0000-0000-000000000000}"/>
  <bookViews>
    <workbookView xWindow="-110" yWindow="-110" windowWidth="19420" windowHeight="10300" xr2:uid="{053A2CD9-047F-4413-93B4-1AF66D92DA3E}"/>
  </bookViews>
  <sheets>
    <sheet name="Instructions" sheetId="6" r:id="rId1"/>
    <sheet name="KOHA Data Entry Worksheet" sheetId="1" r:id="rId2"/>
    <sheet name="SCOHR Data Input Form format " sheetId="2" r:id="rId3"/>
    <sheet name="KOHA Data Summary"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0" i="1" l="1" a="1"/>
  <c r="F200" i="1" s="1"/>
  <c r="F199" i="1" a="1"/>
  <c r="F199" i="1" s="1"/>
  <c r="F198" i="1" a="1"/>
  <c r="F198" i="1" s="1"/>
  <c r="F197" i="1" a="1"/>
  <c r="F197" i="1" s="1"/>
  <c r="F196" i="1" a="1"/>
  <c r="F196" i="1" s="1"/>
  <c r="F195" i="1" a="1"/>
  <c r="F195" i="1" s="1"/>
  <c r="F194" i="1" a="1"/>
  <c r="F194" i="1" s="1"/>
  <c r="F193" i="1" a="1"/>
  <c r="F193" i="1" s="1"/>
  <c r="F192" i="1" a="1"/>
  <c r="F192" i="1" s="1"/>
  <c r="F191" i="1" a="1"/>
  <c r="F191" i="1" s="1"/>
  <c r="F190" i="1" a="1"/>
  <c r="F190" i="1" s="1"/>
  <c r="F189" i="1" a="1"/>
  <c r="F189" i="1" s="1"/>
  <c r="F188" i="1" a="1"/>
  <c r="F188" i="1" s="1"/>
  <c r="F187" i="1" a="1"/>
  <c r="F187" i="1" s="1"/>
  <c r="F186" i="1" a="1"/>
  <c r="F186" i="1" s="1"/>
  <c r="F185" i="1" a="1"/>
  <c r="F185" i="1" s="1"/>
  <c r="F184" i="1" a="1"/>
  <c r="F184" i="1" s="1"/>
  <c r="F183" i="1" a="1"/>
  <c r="F183" i="1" s="1"/>
  <c r="F182" i="1" a="1"/>
  <c r="F182" i="1" s="1"/>
  <c r="F181" i="1" a="1"/>
  <c r="F181" i="1" s="1"/>
  <c r="F180" i="1" a="1"/>
  <c r="F180" i="1" s="1"/>
  <c r="F179" i="1" a="1"/>
  <c r="F179" i="1" s="1"/>
  <c r="F178" i="1" a="1"/>
  <c r="F178" i="1" s="1"/>
  <c r="F177" i="1" a="1"/>
  <c r="F177" i="1" s="1"/>
  <c r="F176" i="1" a="1"/>
  <c r="F176" i="1" s="1"/>
  <c r="F175" i="1" a="1"/>
  <c r="F175" i="1" s="1"/>
  <c r="F174" i="1" a="1"/>
  <c r="F174" i="1" s="1"/>
  <c r="F173" i="1" a="1"/>
  <c r="F173" i="1" s="1"/>
  <c r="F172" i="1" a="1"/>
  <c r="F172" i="1" s="1"/>
  <c r="F171" i="1" a="1"/>
  <c r="F171" i="1" s="1"/>
  <c r="F170" i="1" a="1"/>
  <c r="F170" i="1" s="1"/>
  <c r="F169" i="1" a="1"/>
  <c r="F169" i="1" s="1"/>
  <c r="F168" i="1" a="1"/>
  <c r="F168" i="1" s="1"/>
  <c r="F167" i="1" a="1"/>
  <c r="F167" i="1" s="1"/>
  <c r="F166" i="1" a="1"/>
  <c r="F166" i="1" s="1"/>
  <c r="F165" i="1" a="1"/>
  <c r="F165" i="1" s="1"/>
  <c r="F164" i="1" a="1"/>
  <c r="F164" i="1" s="1"/>
  <c r="F163" i="1" a="1"/>
  <c r="F163" i="1" s="1"/>
  <c r="F162" i="1" a="1"/>
  <c r="F162" i="1" s="1"/>
  <c r="F161" i="1" a="1"/>
  <c r="F161" i="1" s="1"/>
  <c r="F160" i="1" a="1"/>
  <c r="F160" i="1" s="1"/>
  <c r="F159" i="1" a="1"/>
  <c r="F159" i="1" s="1"/>
  <c r="F158" i="1" a="1"/>
  <c r="F158" i="1" s="1"/>
  <c r="F157" i="1" a="1"/>
  <c r="F157" i="1" s="1"/>
  <c r="F156" i="1" a="1"/>
  <c r="F156" i="1" s="1"/>
  <c r="F155" i="1" a="1"/>
  <c r="F155" i="1" s="1"/>
  <c r="F154" i="1" a="1"/>
  <c r="F154" i="1" s="1"/>
  <c r="F153" i="1" a="1"/>
  <c r="F153" i="1" s="1"/>
  <c r="F152" i="1" a="1"/>
  <c r="F152" i="1" s="1"/>
  <c r="F151" i="1" a="1"/>
  <c r="F151" i="1" s="1"/>
  <c r="F150" i="1" a="1"/>
  <c r="F150" i="1" s="1"/>
  <c r="F149" i="1" a="1"/>
  <c r="F149" i="1" s="1"/>
  <c r="F148" i="1" a="1"/>
  <c r="F148" i="1" s="1"/>
  <c r="F147" i="1" a="1"/>
  <c r="F147" i="1" s="1"/>
  <c r="F146" i="1" a="1"/>
  <c r="F146" i="1" s="1"/>
  <c r="F145" i="1" a="1"/>
  <c r="F145" i="1" s="1"/>
  <c r="F144" i="1" a="1"/>
  <c r="F144" i="1" s="1"/>
  <c r="F143" i="1" a="1"/>
  <c r="F143" i="1" s="1"/>
  <c r="F142" i="1" a="1"/>
  <c r="F142" i="1" s="1"/>
  <c r="F141" i="1" a="1"/>
  <c r="F141" i="1" s="1"/>
  <c r="F140" i="1" a="1"/>
  <c r="F140" i="1" s="1"/>
  <c r="F139" i="1" a="1"/>
  <c r="F139" i="1" s="1"/>
  <c r="F138" i="1" a="1"/>
  <c r="F138" i="1" s="1"/>
  <c r="F137" i="1" a="1"/>
  <c r="F137" i="1" s="1"/>
  <c r="F136" i="1" a="1"/>
  <c r="F136" i="1" s="1"/>
  <c r="F135" i="1" a="1"/>
  <c r="F135" i="1" s="1"/>
  <c r="F134" i="1" a="1"/>
  <c r="F134" i="1" s="1"/>
  <c r="F133" i="1" a="1"/>
  <c r="F133" i="1" s="1"/>
  <c r="F132" i="1" a="1"/>
  <c r="F132" i="1" s="1"/>
  <c r="F131" i="1" a="1"/>
  <c r="F131" i="1" s="1"/>
  <c r="F130" i="1" a="1"/>
  <c r="F130" i="1" s="1"/>
  <c r="F129" i="1" a="1"/>
  <c r="F129" i="1" s="1"/>
  <c r="F128" i="1" a="1"/>
  <c r="F128" i="1" s="1"/>
  <c r="F127" i="1" a="1"/>
  <c r="F127" i="1" s="1"/>
  <c r="F126" i="1" a="1"/>
  <c r="F126" i="1" s="1"/>
  <c r="F125" i="1" a="1"/>
  <c r="F125" i="1" s="1"/>
  <c r="F124" i="1" a="1"/>
  <c r="F124" i="1" s="1"/>
  <c r="F123" i="1" a="1"/>
  <c r="F123" i="1" s="1"/>
  <c r="F122" i="1" a="1"/>
  <c r="F122" i="1" s="1"/>
  <c r="F121" i="1" a="1"/>
  <c r="F121" i="1" s="1"/>
  <c r="F120" i="1" a="1"/>
  <c r="F120" i="1" s="1"/>
  <c r="F119" i="1" a="1"/>
  <c r="F119" i="1" s="1"/>
  <c r="F118" i="1" a="1"/>
  <c r="F118" i="1" s="1"/>
  <c r="F117" i="1" a="1"/>
  <c r="F117" i="1" s="1"/>
  <c r="F116" i="1" a="1"/>
  <c r="F116" i="1" s="1"/>
  <c r="F115" i="1" a="1"/>
  <c r="F115" i="1" s="1"/>
  <c r="F114" i="1" a="1"/>
  <c r="F114" i="1" s="1"/>
  <c r="F113" i="1" a="1"/>
  <c r="F113" i="1" s="1"/>
  <c r="F112" i="1" a="1"/>
  <c r="F112" i="1" s="1"/>
  <c r="F111" i="1" a="1"/>
  <c r="F111" i="1" s="1"/>
  <c r="F110" i="1" a="1"/>
  <c r="F110" i="1" s="1"/>
  <c r="F109" i="1" a="1"/>
  <c r="F109" i="1" s="1"/>
  <c r="F108" i="1" a="1"/>
  <c r="F108" i="1" s="1"/>
  <c r="F107" i="1" a="1"/>
  <c r="F107" i="1" s="1"/>
  <c r="F106" i="1" a="1"/>
  <c r="F106" i="1" s="1"/>
  <c r="F105" i="1" a="1"/>
  <c r="F105" i="1" s="1"/>
  <c r="F104" i="1" a="1"/>
  <c r="F104" i="1" s="1"/>
  <c r="F103" i="1" a="1"/>
  <c r="F103" i="1" s="1"/>
  <c r="F102" i="1" a="1"/>
  <c r="F102" i="1" s="1"/>
  <c r="F101" i="1" a="1"/>
  <c r="F101" i="1" s="1"/>
  <c r="F100" i="1" a="1"/>
  <c r="F100" i="1" s="1"/>
  <c r="F99" i="1" a="1"/>
  <c r="F99" i="1" s="1"/>
  <c r="F98" i="1" a="1"/>
  <c r="F98" i="1" s="1"/>
  <c r="F97" i="1" a="1"/>
  <c r="F97" i="1" s="1"/>
  <c r="F96" i="1" a="1"/>
  <c r="F96" i="1" s="1"/>
  <c r="F95" i="1" a="1"/>
  <c r="F95" i="1" s="1"/>
  <c r="F94" i="1" a="1"/>
  <c r="F94" i="1" s="1"/>
  <c r="F93" i="1" a="1"/>
  <c r="F93" i="1" s="1"/>
  <c r="F92" i="1" a="1"/>
  <c r="F92" i="1" s="1"/>
  <c r="F91" i="1" a="1"/>
  <c r="F91" i="1" s="1"/>
  <c r="F90" i="1" a="1"/>
  <c r="F90" i="1" s="1"/>
  <c r="F89" i="1" a="1"/>
  <c r="F89" i="1" s="1"/>
  <c r="F88" i="1" a="1"/>
  <c r="F88" i="1" s="1"/>
  <c r="F87" i="1" a="1"/>
  <c r="F87" i="1" s="1"/>
  <c r="F86" i="1" a="1"/>
  <c r="F86" i="1" s="1"/>
  <c r="F85" i="1" a="1"/>
  <c r="F85" i="1" s="1"/>
  <c r="F84" i="1" a="1"/>
  <c r="F84" i="1" s="1"/>
  <c r="F83" i="1" a="1"/>
  <c r="F83" i="1" s="1"/>
  <c r="F82" i="1" a="1"/>
  <c r="F82" i="1" s="1"/>
  <c r="F81" i="1" a="1"/>
  <c r="F81" i="1" s="1"/>
  <c r="F80" i="1" a="1"/>
  <c r="F80" i="1" s="1"/>
  <c r="F79" i="1" a="1"/>
  <c r="F79" i="1" s="1"/>
  <c r="F78" i="1" a="1"/>
  <c r="F78" i="1" s="1"/>
  <c r="F77" i="1" a="1"/>
  <c r="F77" i="1" s="1"/>
  <c r="F76" i="1" a="1"/>
  <c r="F76" i="1" s="1"/>
  <c r="F75" i="1" a="1"/>
  <c r="F75" i="1" s="1"/>
  <c r="F74" i="1" a="1"/>
  <c r="F74" i="1" s="1"/>
  <c r="F73" i="1" a="1"/>
  <c r="F73" i="1" s="1"/>
  <c r="F72" i="1" a="1"/>
  <c r="F72" i="1" s="1"/>
  <c r="F71" i="1" a="1"/>
  <c r="F71" i="1" s="1"/>
  <c r="F70" i="1" a="1"/>
  <c r="F70" i="1" s="1"/>
  <c r="F69" i="1" a="1"/>
  <c r="F69" i="1" s="1"/>
  <c r="F68" i="1" a="1"/>
  <c r="F68" i="1" s="1"/>
  <c r="F67" i="1" a="1"/>
  <c r="F67" i="1" s="1"/>
  <c r="F66" i="1" a="1"/>
  <c r="F66" i="1" s="1"/>
  <c r="F65" i="1" a="1"/>
  <c r="F65" i="1" s="1"/>
  <c r="F64" i="1" a="1"/>
  <c r="F64" i="1" s="1"/>
  <c r="F63" i="1" a="1"/>
  <c r="F63" i="1" s="1"/>
  <c r="F62" i="1" a="1"/>
  <c r="F62" i="1" s="1"/>
  <c r="F61" i="1" a="1"/>
  <c r="F61" i="1" s="1"/>
  <c r="F60" i="1" a="1"/>
  <c r="F60" i="1" s="1"/>
  <c r="F59" i="1" a="1"/>
  <c r="F59" i="1" s="1"/>
  <c r="F58" i="1" a="1"/>
  <c r="F58" i="1" s="1"/>
  <c r="F57" i="1" a="1"/>
  <c r="F57" i="1" s="1"/>
  <c r="F56" i="1" a="1"/>
  <c r="F56" i="1" s="1"/>
  <c r="F55" i="1" a="1"/>
  <c r="F55" i="1" s="1"/>
  <c r="F54" i="1" a="1"/>
  <c r="F54" i="1" s="1"/>
  <c r="F53" i="1" a="1"/>
  <c r="F53" i="1" s="1"/>
  <c r="F52" i="1" a="1"/>
  <c r="F52" i="1" s="1"/>
  <c r="F51" i="1" a="1"/>
  <c r="F51" i="1" s="1"/>
  <c r="F50" i="1" a="1"/>
  <c r="F50" i="1" s="1"/>
  <c r="F49" i="1" a="1"/>
  <c r="F49" i="1" s="1"/>
  <c r="F48" i="1" a="1"/>
  <c r="F48" i="1" s="1"/>
  <c r="F47" i="1" a="1"/>
  <c r="F47" i="1" s="1"/>
  <c r="F46" i="1" a="1"/>
  <c r="F46" i="1" s="1"/>
  <c r="F45" i="1" a="1"/>
  <c r="F45" i="1" s="1"/>
  <c r="F44" i="1" a="1"/>
  <c r="F44" i="1" s="1"/>
  <c r="F43" i="1" a="1"/>
  <c r="F43" i="1" s="1"/>
  <c r="F42" i="1" a="1"/>
  <c r="F42" i="1" s="1"/>
  <c r="F41" i="1" a="1"/>
  <c r="F41" i="1" s="1"/>
  <c r="F40" i="1" a="1"/>
  <c r="F40" i="1" s="1"/>
  <c r="F39" i="1" a="1"/>
  <c r="F39" i="1" s="1"/>
  <c r="F38" i="1" a="1"/>
  <c r="F38" i="1" s="1"/>
  <c r="F37" i="1" a="1"/>
  <c r="F37" i="1" s="1"/>
  <c r="F36" i="1" a="1"/>
  <c r="F36" i="1" s="1"/>
  <c r="F35" i="1" a="1"/>
  <c r="F35" i="1" s="1"/>
  <c r="F34" i="1" a="1"/>
  <c r="F34" i="1" s="1"/>
  <c r="F33" i="1" a="1"/>
  <c r="F33" i="1" s="1"/>
  <c r="F32" i="1" a="1"/>
  <c r="F32" i="1" s="1"/>
  <c r="F31" i="1" a="1"/>
  <c r="F31" i="1" s="1"/>
  <c r="F30" i="1" a="1"/>
  <c r="F30" i="1" s="1"/>
  <c r="F29" i="1" a="1"/>
  <c r="F29" i="1" s="1"/>
  <c r="F28" i="1" a="1"/>
  <c r="F28" i="1" s="1"/>
  <c r="F27" i="1" a="1"/>
  <c r="F27" i="1" s="1"/>
  <c r="F26" i="1" a="1"/>
  <c r="F26" i="1" s="1"/>
  <c r="F25" i="1" a="1"/>
  <c r="F25" i="1" s="1"/>
  <c r="F24" i="1" a="1"/>
  <c r="F24" i="1" s="1"/>
  <c r="F23" i="1" a="1"/>
  <c r="F23" i="1" s="1"/>
  <c r="F22" i="1" a="1"/>
  <c r="F22" i="1" s="1"/>
  <c r="F21" i="1" a="1"/>
  <c r="F21" i="1" s="1"/>
  <c r="F20" i="1" a="1"/>
  <c r="F20" i="1" s="1"/>
  <c r="F19" i="1" a="1"/>
  <c r="F19" i="1" s="1"/>
  <c r="F18" i="1" a="1"/>
  <c r="F18" i="1" s="1"/>
  <c r="F17" i="1" a="1"/>
  <c r="F17" i="1" s="1"/>
  <c r="F16" i="1" a="1"/>
  <c r="F16" i="1" s="1"/>
  <c r="F15" i="1" a="1"/>
  <c r="F15" i="1" s="1"/>
  <c r="F14" i="1" a="1"/>
  <c r="F14" i="1" s="1"/>
  <c r="F13" i="1" a="1"/>
  <c r="F13" i="1" s="1"/>
  <c r="F12" i="1" a="1"/>
  <c r="F12" i="1" s="1"/>
  <c r="F11" i="1" a="1"/>
  <c r="F11" i="1" s="1"/>
  <c r="F10" i="1" a="1"/>
  <c r="F10" i="1" s="1"/>
  <c r="F9" i="1" a="1"/>
  <c r="F9" i="1" s="1"/>
  <c r="F8" i="1" a="1"/>
  <c r="F8" i="1" s="1"/>
  <c r="F7" i="1" a="1"/>
  <c r="F7" i="1" s="1"/>
  <c r="F6" i="1" a="1"/>
  <c r="F6" i="1" s="1"/>
  <c r="F5" i="1" a="1"/>
  <c r="F5" i="1" s="1"/>
  <c r="F4" i="1" a="1"/>
  <c r="F4" i="1" s="1"/>
  <c r="F3" i="1" a="1"/>
  <c r="F3" i="1" s="1"/>
  <c r="B4" i="4" l="1"/>
  <c r="K33" i="4" s="1"/>
  <c r="B33" i="4"/>
  <c r="C2" i="2"/>
  <c r="C3" i="2"/>
  <c r="C21" i="2"/>
  <c r="C20" i="2"/>
  <c r="C19" i="2"/>
  <c r="C18" i="2"/>
  <c r="C17" i="2"/>
  <c r="C11" i="2"/>
  <c r="C10" i="2"/>
  <c r="B6" i="4" s="1"/>
  <c r="C9" i="2"/>
  <c r="C8" i="2"/>
  <c r="C7" i="2"/>
  <c r="C6" i="2"/>
  <c r="C5" i="2"/>
  <c r="C4" i="2"/>
  <c r="D3" i="2" l="1"/>
  <c r="B12" i="4"/>
  <c r="B5" i="4"/>
  <c r="C5" i="4" s="1"/>
  <c r="C6" i="4"/>
  <c r="C4" i="4"/>
  <c r="C12" i="2" l="1"/>
  <c r="B9" i="4" s="1"/>
  <c r="C9" i="4" s="1"/>
  <c r="C16" i="2"/>
  <c r="C15" i="2"/>
  <c r="C14" i="2"/>
  <c r="E18" i="2" l="1"/>
  <c r="E19" i="2"/>
  <c r="E14" i="2"/>
  <c r="B11" i="4"/>
  <c r="C12" i="4" s="1"/>
  <c r="E17" i="2"/>
  <c r="D19" i="2"/>
  <c r="C13" i="2"/>
  <c r="D12" i="2" s="1"/>
  <c r="C11" i="4" l="1"/>
  <c r="K35" i="4"/>
  <c r="B10" i="4"/>
  <c r="C10"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<sst xmlns="http://schemas.openxmlformats.org/spreadsheetml/2006/main" count="70" uniqueCount="68">
  <si>
    <t>ON-SITE SCREENING OPT-OUT LETTER</t>
  </si>
  <si>
    <t>Untreated Decay</t>
  </si>
  <si>
    <t>Caries Experience</t>
  </si>
  <si>
    <t>Parent notified child has URGENT dental care need (Yes if there is a date)</t>
  </si>
  <si>
    <t>Follow-up appointment scheduled for child with URGENT dental care needs (Yes if there is a date)</t>
  </si>
  <si>
    <t>Child with URGENT dental care needs received needed treatment</t>
  </si>
  <si>
    <t>Oral Health Information</t>
  </si>
  <si>
    <r>
      <rPr>
        <b/>
        <sz val="14"/>
        <rFont val="Calibri"/>
        <family val="2"/>
        <scheme val="minor"/>
      </rPr>
      <t>How to find the "Quick Input / Data Input Form" in SCOHR database after logging into the homepage at:</t>
    </r>
    <r>
      <rPr>
        <b/>
        <u/>
        <sz val="14"/>
        <color theme="10"/>
        <rFont val="Calibri"/>
        <family val="2"/>
        <scheme val="minor"/>
      </rPr>
      <t xml:space="preserve"> ab1433.org.</t>
    </r>
  </si>
  <si>
    <t>The total number of students at the school eligible for the assessment.</t>
  </si>
  <si>
    <t>1. Click on the "Data Input" tab on the menu bar, and click "Data Input Form:"</t>
  </si>
  <si>
    <t>The total number of students presenting proof of an assessment.</t>
  </si>
  <si>
    <t>The total number of students that presented a waiver for unable to find dental office accepting dental insurance plan.</t>
  </si>
  <si>
    <t>The total number of students that presented a waiver for the purpose of financial burden.</t>
  </si>
  <si>
    <t>The total number of students that presented a waiver for unable to take time off or the dentist does not have convenient office hours.</t>
  </si>
  <si>
    <t>The total number of students that presented a waiver for lack of adequate transportation.</t>
  </si>
  <si>
    <t>The total number of students that presented a waiver for reasons of non-consent by parents.</t>
  </si>
  <si>
    <t>2. Select the appropriate school year, which is the same as the "fiscal year," using the "fiscal year" drop down menu:</t>
  </si>
  <si>
    <t>The total number of students that presented a waiver for other reasons not listed.</t>
  </si>
  <si>
    <t>The total number of students that did not return either proof of an assessment or a waiver to school.</t>
  </si>
  <si>
    <t>The total number of On-Site Dental Screenings Opt Out.</t>
  </si>
  <si>
    <t>The total number of students that were found to have untreated decay.</t>
  </si>
  <si>
    <t>The total number of students that were found to have had caries experience.</t>
  </si>
  <si>
    <t>Treatment Urgency
The total number of students with no obvious problem found.</t>
  </si>
  <si>
    <t>Treatment Urgency
The total number of students with early dental care recommended.</t>
  </si>
  <si>
    <t>Treatment Urgency
The total number of students with urgent care needed.</t>
  </si>
  <si>
    <t>The total number of parents notified that the student has an urgent dental care need.</t>
  </si>
  <si>
    <t>3. Choose your district and school, and click on the pencil icon under the "actions" column. The "Quick Input Form" above will then open:</t>
  </si>
  <si>
    <t>Did the child receive needed treatment? 
The total number of Yes</t>
  </si>
  <si>
    <t>Did the child receive needed treatment? 
The total number of No</t>
  </si>
  <si>
    <t>Did the child receive needed treatment? 
The total number of I Don't Know</t>
  </si>
  <si>
    <t>Student First and Last Name</t>
  </si>
  <si>
    <t>Completed KOHA assessment, Waiver form (by reason), or None</t>
  </si>
  <si>
    <t>COMPLETED KOHA FORM, SECTION 2</t>
  </si>
  <si>
    <t>TYPE OF FORM RETURNED</t>
  </si>
  <si>
    <t>KOHA DATA SUMMARY</t>
  </si>
  <si>
    <t>BREAKDOWN OF FORMS RETURNED AND NOT RETURNED</t>
  </si>
  <si>
    <t>Number</t>
  </si>
  <si>
    <t>Percent</t>
  </si>
  <si>
    <r>
      <t xml:space="preserve">Students eligible for KOHA who returned a </t>
    </r>
    <r>
      <rPr>
        <b/>
        <i/>
        <sz val="12"/>
        <color theme="1"/>
        <rFont val="Calibri"/>
        <family val="2"/>
        <scheme val="minor"/>
      </rPr>
      <t xml:space="preserve">COMPLETED </t>
    </r>
    <r>
      <rPr>
        <b/>
        <sz val="12"/>
        <color theme="1"/>
        <rFont val="Calibri"/>
        <family val="2"/>
        <scheme val="minor"/>
      </rPr>
      <t>KOHA form</t>
    </r>
  </si>
  <si>
    <r>
      <t xml:space="preserve">Students eligible for KOHA who returned a </t>
    </r>
    <r>
      <rPr>
        <b/>
        <i/>
        <sz val="12"/>
        <color theme="1"/>
        <rFont val="Calibri"/>
        <family val="2"/>
        <scheme val="minor"/>
      </rPr>
      <t xml:space="preserve">WAIVER </t>
    </r>
    <r>
      <rPr>
        <b/>
        <sz val="12"/>
        <color theme="1"/>
        <rFont val="Calibri"/>
        <family val="2"/>
        <scheme val="minor"/>
      </rPr>
      <t>form</t>
    </r>
  </si>
  <si>
    <r>
      <t>Students eligible for KOHA who</t>
    </r>
    <r>
      <rPr>
        <b/>
        <i/>
        <sz val="12"/>
        <color theme="1"/>
        <rFont val="Calibri"/>
        <family val="2"/>
        <scheme val="minor"/>
      </rPr>
      <t xml:space="preserve"> DID NOT RETURN </t>
    </r>
    <r>
      <rPr>
        <b/>
        <sz val="12"/>
        <color theme="1"/>
        <rFont val="Calibri"/>
        <family val="2"/>
        <scheme val="minor"/>
      </rPr>
      <t xml:space="preserve">a completed KOHA or Waiver form </t>
    </r>
  </si>
  <si>
    <t xml:space="preserve">KOHA OUTCOME DATA </t>
  </si>
  <si>
    <t xml:space="preserve">Students with UNTREATED DECAY </t>
  </si>
  <si>
    <t>Students with CARIES EXPERIENCE</t>
  </si>
  <si>
    <t>Students with URGENT DENTAL CARE NEEDS</t>
  </si>
  <si>
    <t xml:space="preserve">Students with urgent dental care needs who RECEIVED TREATMENT </t>
  </si>
  <si>
    <t>Denominator is total # students eligible for KOHA:</t>
  </si>
  <si>
    <t>4. Enter the totals in from the form at left into the SCOHR Data Input Form, and press "submit."</t>
  </si>
  <si>
    <t>Treatment 
Urgency</t>
  </si>
  <si>
    <t>SCOHR Line Item</t>
  </si>
  <si>
    <t>The total number of students with urgent dental care needs with a follow-up appointment scheduled.</t>
  </si>
  <si>
    <r>
      <t xml:space="preserve">Denominator for students with untreated decay, caries experience, and urgent dental care needs is total # students with </t>
    </r>
    <r>
      <rPr>
        <i/>
        <sz val="11"/>
        <color theme="1"/>
        <rFont val="Calibri"/>
        <family val="2"/>
        <scheme val="minor"/>
      </rPr>
      <t xml:space="preserve">completed </t>
    </r>
    <r>
      <rPr>
        <sz val="11"/>
        <color theme="1"/>
        <rFont val="Calibri"/>
        <family val="2"/>
        <scheme val="minor"/>
      </rPr>
      <t>KOHA assessment:</t>
    </r>
  </si>
  <si>
    <r>
      <t>Denominator for students with urgent dental care needs who received treatment is # students</t>
    </r>
    <r>
      <rPr>
        <i/>
        <sz val="11"/>
        <color theme="1"/>
        <rFont val="Calibri"/>
        <family val="2"/>
        <scheme val="minor"/>
      </rPr>
      <t xml:space="preserve"> with urgent dental care needs</t>
    </r>
    <r>
      <rPr>
        <sz val="11"/>
        <color theme="1"/>
        <rFont val="Calibri"/>
        <family val="2"/>
        <scheme val="minor"/>
      </rPr>
      <t>:</t>
    </r>
  </si>
  <si>
    <t>Signed on-site dental screening opt-out letter returned</t>
  </si>
  <si>
    <t>Totals to enter into SCOHR</t>
  </si>
  <si>
    <t>COMPLETED KOHA FORM, SECTION 3. FOLLOW-UP FOR STUDENTS WITH URGENT DENTAL CARE NEEDS</t>
  </si>
  <si>
    <r>
      <t xml:space="preserve">District Name: </t>
    </r>
    <r>
      <rPr>
        <sz val="12"/>
        <color theme="1"/>
        <rFont val="Calibri"/>
        <family val="2"/>
        <scheme val="minor"/>
      </rPr>
      <t xml:space="preserve">Sample District </t>
    </r>
    <r>
      <rPr>
        <b/>
        <sz val="12"/>
        <color theme="1"/>
        <rFont val="Calibri"/>
        <family val="2"/>
        <scheme val="minor"/>
      </rPr>
      <t xml:space="preserve">
</t>
    </r>
  </si>
  <si>
    <r>
      <rPr>
        <b/>
        <sz val="12"/>
        <color theme="1"/>
        <rFont val="Calibri"/>
        <family val="2"/>
        <scheme val="minor"/>
      </rPr>
      <t xml:space="preserve">School Name: </t>
    </r>
    <r>
      <rPr>
        <sz val="12"/>
        <color theme="1"/>
        <rFont val="Calibri"/>
        <family val="2"/>
        <scheme val="minor"/>
      </rPr>
      <t xml:space="preserve">Sample School  </t>
    </r>
  </si>
  <si>
    <t>DATA CHECKS: 
Before entering the numbers in Column C in SCOHR's Data Input Form, check for any comments below</t>
  </si>
  <si>
    <t>Recommendations/Best Practices:
Check for any comments below</t>
  </si>
  <si>
    <r>
      <t xml:space="preserve">Grade 
</t>
    </r>
    <r>
      <rPr>
        <b/>
        <sz val="10"/>
        <rFont val="Calibri"/>
        <family val="2"/>
        <scheme val="minor"/>
      </rPr>
      <t>(TK, K, and only those 1st graders entering school for their first year)</t>
    </r>
  </si>
  <si>
    <r>
      <t>*</t>
    </r>
    <r>
      <rPr>
        <b/>
        <sz val="14"/>
        <color rgb="FFFF0000"/>
        <rFont val="Calibri"/>
        <family val="2"/>
        <scheme val="minor"/>
      </rPr>
      <t xml:space="preserve">This information is pulled </t>
    </r>
    <r>
      <rPr>
        <b/>
        <i/>
        <sz val="14"/>
        <color rgb="FFFF0000"/>
        <rFont val="Calibri"/>
        <family val="2"/>
        <scheme val="minor"/>
      </rPr>
      <t>automatically</t>
    </r>
    <r>
      <rPr>
        <b/>
        <sz val="14"/>
        <color rgb="FFFF0000"/>
        <rFont val="Calibri"/>
        <family val="2"/>
        <scheme val="minor"/>
      </rPr>
      <t xml:space="preserve"> from the "KOHA Data Entry Worksheet" (Tab 2 below). To see data here, enter data in the "KOHA Data Entry Worksheet."</t>
    </r>
  </si>
  <si>
    <t xml:space="preserve">Instructions </t>
  </si>
  <si>
    <t xml:space="preserve">See the instructional video at the bottom of the webpage linked here for info. about how to use this worksheet </t>
  </si>
  <si>
    <t xml:space="preserve">3. The fourth tab, "KOHA Data Summary" auto-populates data entered into tables and graphs with key data summarized for the school. </t>
  </si>
  <si>
    <r>
      <t>For schools entering data into SCOHR using the Data Input Form (</t>
    </r>
    <r>
      <rPr>
        <b/>
        <i/>
        <sz val="13"/>
        <color theme="1"/>
        <rFont val="Calibri"/>
        <family val="2"/>
        <scheme val="minor"/>
      </rPr>
      <t xml:space="preserve">not </t>
    </r>
    <r>
      <rPr>
        <b/>
        <sz val="13"/>
        <color theme="1"/>
        <rFont val="Calibri"/>
        <family val="2"/>
        <scheme val="minor"/>
      </rPr>
      <t>the "bulk upload" function):</t>
    </r>
  </si>
  <si>
    <t>1. Enter the information for each child eligible for KOHA in the second tab below, "KOHA Data Entry Worksheet" using the drop down options. The sheet will automatically grey out columns if they do not need to be completed based on the information entered. On the bottom of the third tab, "SCOHR Data Input Form format," there are KOHA forms color coded and numbered to help you find where on the KOHA forms to get each piece of data required in SCOHR. You can reference these when entering data on the KOHA Data Entry Worksheet.</t>
  </si>
  <si>
    <t>2. The information from the second tab will auto-populate into the third tab, "SCOHR Data Input Form format," which is in the exact format required by the SCOHR database (www.ab1433.org/home/overview). Data checks on this tab will alert you to information entered in the second tab that needs to be corrected. You will then copy and enter the 20 pieces of data on this page into the SCOHR Data Input Form in the SCOHR database. If you didn't correct data flagged by the data checks here, when this data is entered into SCOHR, SCOHR will alert you again that these errors need to be corrected. On the bottom part of this page, there are screen shots of SCOHR to guide you to where to find the SCOHR Data Input Form in the database.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</si>
</sst>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scheme val="minor"/>
    </font>
    <font>
      <b/>
      <sz val="14"/>
      <name val="Calibri"/>
      <family val="2"/>
      <scheme val="minor"/>
    </font>
    <font>
      <sz val="8"/>
      <name val="Calibri"/>
      <family val="2"/>
      <scheme val="minor"/>
    </font>
    <font>
      <u/>
      <sz val="11"/>
      <color theme="10"/>
      <name val="Calibri"/>
      <family val="2"/>
      <scheme val="minor"/>
    </font>
    <font>
      <b/>
      <i/>
      <sz val="14"/>
      <color theme="1"/>
      <name val="Calibri"/>
      <family val="2"/>
      <scheme val="minor"/>
    </font>
    <font>
      <b/>
      <u/>
      <sz val="14"/>
      <color theme="10"/>
      <name val="Calibri"/>
      <family val="2"/>
      <scheme val="minor"/>
    </font>
    <font>
      <b/>
      <sz val="12"/>
      <color theme="1"/>
      <name val="Calibri"/>
      <family val="2"/>
      <scheme val="minor"/>
    </font>
    <font>
      <b/>
      <sz val="13"/>
      <color theme="1"/>
      <name val="Calibri"/>
      <family val="2"/>
      <scheme val="minor"/>
    </font>
    <font>
      <b/>
      <sz val="12"/>
      <name val="Calibri"/>
      <family val="2"/>
      <scheme val="minor"/>
    </font>
    <font>
      <b/>
      <sz val="10"/>
      <name val="Calibri"/>
      <family val="2"/>
      <scheme val="minor"/>
    </font>
    <font>
      <sz val="12"/>
      <color theme="1"/>
      <name val="Calibri"/>
      <family val="2"/>
      <scheme val="minor"/>
    </font>
    <font>
      <b/>
      <i/>
      <sz val="12"/>
      <color theme="1"/>
      <name val="Calibri"/>
      <family val="2"/>
      <scheme val="minor"/>
    </font>
    <font>
      <sz val="11"/>
      <color theme="1"/>
      <name val="Calibri"/>
      <family val="2"/>
      <scheme val="minor"/>
    </font>
    <font>
      <b/>
      <sz val="16"/>
      <color theme="1"/>
      <name val="Calibri"/>
      <family val="2"/>
      <scheme val="minor"/>
    </font>
    <font>
      <sz val="16"/>
      <color theme="1"/>
      <name val="Calibri"/>
      <family val="2"/>
      <scheme val="minor"/>
    </font>
    <font>
      <b/>
      <sz val="14"/>
      <color theme="1"/>
      <name val="Calibri"/>
      <family val="2"/>
      <scheme val="minor"/>
    </font>
    <font>
      <b/>
      <sz val="11"/>
      <color theme="1"/>
      <name val="Calibri"/>
      <family val="2"/>
      <scheme val="minor"/>
    </font>
    <font>
      <i/>
      <sz val="11"/>
      <color theme="1"/>
      <name val="Calibri"/>
      <family val="2"/>
      <scheme val="minor"/>
    </font>
    <font>
      <sz val="14"/>
      <color theme="1"/>
      <name val="Calibri"/>
      <family val="2"/>
      <scheme val="minor"/>
    </font>
    <font>
      <sz val="14"/>
      <color rgb="FFFF0000"/>
      <name val="Calibri"/>
      <family val="2"/>
      <scheme val="minor"/>
    </font>
    <font>
      <b/>
      <sz val="14"/>
      <color rgb="FFFF0000"/>
      <name val="Calibri"/>
      <family val="2"/>
      <scheme val="minor"/>
    </font>
    <font>
      <b/>
      <i/>
      <sz val="14"/>
      <color rgb="FFFF0000"/>
      <name val="Calibri"/>
      <family val="2"/>
      <scheme val="minor"/>
    </font>
    <font>
      <u/>
      <sz val="13"/>
      <color theme="10"/>
      <name val="Calibri"/>
      <family val="2"/>
      <scheme val="minor"/>
    </font>
    <font>
      <sz val="13"/>
      <color theme="1"/>
      <name val="Calibri"/>
      <family val="2"/>
      <scheme val="minor"/>
    </font>
    <font>
      <b/>
      <i/>
      <sz val="13"/>
      <color theme="1"/>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E9A5AA"/>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0B6B7"/>
        <bgColor indexed="64"/>
      </patternFill>
    </fill>
    <fill>
      <patternFill patternType="solid">
        <fgColor rgb="FFE2EFDA"/>
        <bgColor indexed="64"/>
      </patternFill>
    </fill>
    <fill>
      <patternFill patternType="solid">
        <fgColor theme="0" tint="-4.9989318521683403E-2"/>
        <bgColor indexed="64"/>
      </patternFill>
    </fill>
    <fill>
      <patternFill patternType="solid">
        <fgColor rgb="FFD8B6D1"/>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ck">
        <color theme="9" tint="0.3999450666829432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xf numFmtId="9" fontId="12" fillId="0" borderId="0" applyFont="0" applyFill="0" applyBorder="0" applyAlignment="0" applyProtection="0"/>
  </cellStyleXfs>
  <cellXfs count="107">
    <xf numFmtId="0" fontId="0" fillId="0" borderId="0" xfId="0"/>
    <xf numFmtId="0" fontId="0" fillId="0" borderId="0" xfId="0" applyAlignment="1" applyProtection="1">
      <alignment vertical="top" wrapText="1"/>
      <protection locked="0"/>
    </xf>
    <xf numFmtId="0" fontId="4" fillId="6" borderId="3" xfId="0" applyFont="1" applyFill="1" applyBorder="1" applyAlignment="1">
      <alignment horizontal="center" vertical="center" wrapText="1"/>
    </xf>
    <xf numFmtId="0" fontId="7" fillId="0" borderId="0" xfId="0" applyFont="1"/>
    <xf numFmtId="0" fontId="0" fillId="0" borderId="3" xfId="0" applyBorder="1" applyAlignment="1">
      <alignment wrapText="1"/>
    </xf>
    <xf numFmtId="0" fontId="0" fillId="0" borderId="0" xfId="0" applyAlignment="1" applyProtection="1">
      <alignment horizontal="left" vertical="top"/>
      <protection locked="0"/>
    </xf>
    <xf numFmtId="0" fontId="0" fillId="0" borderId="0" xfId="0" applyAlignment="1" applyProtection="1">
      <alignment vertical="top"/>
      <protection locked="0"/>
    </xf>
    <xf numFmtId="164" fontId="0" fillId="0" borderId="0" xfId="0" applyNumberFormat="1" applyAlignment="1" applyProtection="1">
      <alignment horizontal="center" vertical="top"/>
      <protection locked="0"/>
    </xf>
    <xf numFmtId="0" fontId="0" fillId="0" borderId="0" xfId="0" applyAlignment="1" applyProtection="1">
      <alignment horizontal="center" vertical="top"/>
      <protection locked="0"/>
    </xf>
    <xf numFmtId="0" fontId="14" fillId="11" borderId="0" xfId="0" applyFont="1" applyFill="1"/>
    <xf numFmtId="0" fontId="0" fillId="10" borderId="0" xfId="0" applyFill="1"/>
    <xf numFmtId="0" fontId="6" fillId="10" borderId="3" xfId="0" applyFont="1" applyFill="1" applyBorder="1" applyAlignment="1">
      <alignment horizontal="center"/>
    </xf>
    <xf numFmtId="0" fontId="0" fillId="12" borderId="0" xfId="0" applyFill="1"/>
    <xf numFmtId="0" fontId="6" fillId="0" borderId="3" xfId="0" applyFont="1" applyBorder="1" applyAlignment="1">
      <alignment vertical="top" wrapText="1"/>
    </xf>
    <xf numFmtId="0" fontId="10" fillId="0" borderId="3" xfId="0" applyFont="1" applyBorder="1" applyAlignment="1">
      <alignment horizontal="center" vertical="center" wrapText="1"/>
    </xf>
    <xf numFmtId="9" fontId="10" fillId="0" borderId="3" xfId="2" applyFont="1" applyBorder="1" applyAlignment="1">
      <alignment horizontal="center" vertical="center"/>
    </xf>
    <xf numFmtId="0" fontId="10" fillId="0" borderId="0" xfId="0" applyFont="1"/>
    <xf numFmtId="0" fontId="6" fillId="0" borderId="3" xfId="0" applyFont="1" applyBorder="1" applyAlignment="1">
      <alignment wrapText="1"/>
    </xf>
    <xf numFmtId="9" fontId="10" fillId="0" borderId="0" xfId="0" applyNumberFormat="1" applyFont="1"/>
    <xf numFmtId="0" fontId="10" fillId="10" borderId="0" xfId="0" applyFont="1" applyFill="1" applyAlignment="1">
      <alignment horizontal="center"/>
    </xf>
    <xf numFmtId="0" fontId="10" fillId="0" borderId="3" xfId="0" applyFont="1" applyBorder="1" applyAlignment="1">
      <alignment horizontal="center" wrapText="1"/>
    </xf>
    <xf numFmtId="9" fontId="10" fillId="0" borderId="3" xfId="2" applyFont="1" applyBorder="1" applyAlignment="1">
      <alignment horizontal="center"/>
    </xf>
    <xf numFmtId="0" fontId="10" fillId="0" borderId="3" xfId="0" applyFont="1" applyBorder="1" applyAlignment="1">
      <alignment horizontal="center"/>
    </xf>
    <xf numFmtId="0" fontId="6" fillId="0" borderId="0" xfId="0" applyFont="1" applyAlignment="1">
      <alignment vertical="top" wrapText="1"/>
    </xf>
    <xf numFmtId="9" fontId="0" fillId="0" borderId="0" xfId="2" applyFont="1" applyBorder="1"/>
    <xf numFmtId="0" fontId="6" fillId="0" borderId="0" xfId="0" applyFont="1" applyAlignment="1">
      <alignment wrapText="1"/>
    </xf>
    <xf numFmtId="0" fontId="0" fillId="0" borderId="3" xfId="0" applyBorder="1" applyAlignment="1">
      <alignment horizontal="center"/>
    </xf>
    <xf numFmtId="0" fontId="0" fillId="0" borderId="0" xfId="0" applyAlignment="1">
      <alignment horizontal="left" vertical="top" wrapText="1"/>
    </xf>
    <xf numFmtId="0" fontId="0" fillId="0" borderId="0" xfId="0" applyAlignment="1">
      <alignment horizontal="center" vertical="center"/>
    </xf>
    <xf numFmtId="0" fontId="5" fillId="0" borderId="0" xfId="1" applyFont="1" applyFill="1" applyBorder="1" applyAlignment="1">
      <alignment vertical="top" wrapText="1"/>
    </xf>
    <xf numFmtId="0" fontId="6" fillId="0" borderId="0" xfId="0" applyFont="1" applyAlignment="1">
      <alignment horizontal="center" wrapText="1"/>
    </xf>
    <xf numFmtId="0" fontId="0" fillId="0" borderId="0" xfId="0" applyAlignment="1" applyProtection="1">
      <alignment horizontal="center" vertical="center"/>
      <protection locked="0"/>
    </xf>
    <xf numFmtId="0" fontId="16" fillId="0" borderId="0" xfId="0" applyFont="1"/>
    <xf numFmtId="0" fontId="6" fillId="3" borderId="3" xfId="0" applyFont="1" applyFill="1" applyBorder="1" applyAlignment="1">
      <alignment horizontal="center" wrapText="1"/>
    </xf>
    <xf numFmtId="0" fontId="6" fillId="2" borderId="3" xfId="0" applyFont="1" applyFill="1" applyBorder="1" applyAlignment="1">
      <alignment horizontal="center" wrapText="1"/>
    </xf>
    <xf numFmtId="0" fontId="6" fillId="8" borderId="3" xfId="0" applyFont="1" applyFill="1" applyBorder="1" applyAlignment="1">
      <alignment horizontal="center" wrapText="1"/>
    </xf>
    <xf numFmtId="0" fontId="6" fillId="5" borderId="3" xfId="0" applyFont="1" applyFill="1" applyBorder="1" applyAlignment="1">
      <alignment horizontal="center" wrapText="1"/>
    </xf>
    <xf numFmtId="0" fontId="16" fillId="0" borderId="0" xfId="0" applyFont="1" applyAlignment="1">
      <alignment horizontal="center" wrapText="1"/>
    </xf>
    <xf numFmtId="0" fontId="16" fillId="0" borderId="0" xfId="0" applyFont="1" applyAlignment="1">
      <alignment vertical="center" wrapText="1"/>
    </xf>
    <xf numFmtId="0" fontId="0" fillId="3" borderId="3" xfId="0" applyFill="1" applyBorder="1" applyAlignment="1">
      <alignment wrapText="1"/>
    </xf>
    <xf numFmtId="0" fontId="0" fillId="2" borderId="3" xfId="0" applyFill="1" applyBorder="1" applyAlignment="1">
      <alignment vertical="center" wrapText="1"/>
    </xf>
    <xf numFmtId="0" fontId="0" fillId="8" borderId="3" xfId="0" applyFill="1" applyBorder="1" applyAlignment="1">
      <alignment vertical="center" wrapText="1"/>
    </xf>
    <xf numFmtId="0" fontId="0" fillId="3" borderId="3" xfId="0" applyFill="1" applyBorder="1" applyAlignment="1">
      <alignment vertical="center" wrapText="1"/>
    </xf>
    <xf numFmtId="0" fontId="0" fillId="5" borderId="3" xfId="0" applyFill="1" applyBorder="1" applyAlignment="1">
      <alignment vertical="center" wrapText="1"/>
    </xf>
    <xf numFmtId="0" fontId="0" fillId="0" borderId="3" xfId="0" applyBorder="1" applyAlignment="1">
      <alignment vertical="center" wrapText="1"/>
    </xf>
    <xf numFmtId="0" fontId="6" fillId="0" borderId="3" xfId="0" applyFont="1" applyBorder="1" applyAlignment="1">
      <alignment horizontal="center" wrapText="1"/>
    </xf>
    <xf numFmtId="0" fontId="6"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7" fillId="0" borderId="0" xfId="0" applyFont="1" applyAlignment="1">
      <alignment vertical="top" wrapText="1"/>
    </xf>
    <xf numFmtId="0" fontId="5" fillId="7" borderId="9" xfId="1" applyFont="1" applyFill="1" applyBorder="1" applyAlignment="1">
      <alignment vertical="top" wrapText="1"/>
    </xf>
    <xf numFmtId="0" fontId="5" fillId="7" borderId="10" xfId="1" applyFont="1" applyFill="1" applyBorder="1" applyAlignment="1">
      <alignment vertical="top" wrapText="1"/>
    </xf>
    <xf numFmtId="0" fontId="5" fillId="7" borderId="11" xfId="1" applyFont="1" applyFill="1" applyBorder="1" applyAlignment="1">
      <alignment vertical="top" wrapText="1"/>
    </xf>
    <xf numFmtId="0" fontId="4" fillId="13" borderId="3" xfId="0" applyFont="1" applyFill="1" applyBorder="1" applyAlignment="1">
      <alignment vertical="center" wrapText="1"/>
    </xf>
    <xf numFmtId="0" fontId="6" fillId="0" borderId="3" xfId="0" applyFont="1" applyBorder="1" applyAlignment="1">
      <alignment vertical="center" wrapText="1"/>
    </xf>
    <xf numFmtId="0" fontId="16" fillId="0" borderId="3" xfId="0" applyFont="1" applyBorder="1"/>
    <xf numFmtId="0" fontId="16" fillId="0" borderId="3" xfId="0" applyFont="1" applyBorder="1" applyAlignment="1">
      <alignment vertical="center" wrapText="1"/>
    </xf>
    <xf numFmtId="0" fontId="4" fillId="13" borderId="3" xfId="0" applyFont="1" applyFill="1" applyBorder="1" applyAlignment="1">
      <alignment horizontal="left" vertical="center" wrapText="1"/>
    </xf>
    <xf numFmtId="0" fontId="16" fillId="0" borderId="3" xfId="0" applyFont="1" applyBorder="1" applyAlignment="1">
      <alignment horizontal="left" vertical="center" wrapText="1"/>
    </xf>
    <xf numFmtId="0" fontId="16" fillId="0" borderId="3" xfId="0" applyFont="1" applyBorder="1" applyAlignment="1">
      <alignment vertical="top" wrapText="1"/>
    </xf>
    <xf numFmtId="0" fontId="15" fillId="0" borderId="3" xfId="0" applyFont="1" applyFill="1" applyBorder="1" applyAlignment="1">
      <alignment horizontal="center" vertical="center" wrapText="1"/>
    </xf>
    <xf numFmtId="0" fontId="6" fillId="10" borderId="1" xfId="0" applyFont="1" applyFill="1" applyBorder="1" applyAlignment="1" applyProtection="1">
      <alignment vertical="top" wrapText="1"/>
      <protection locked="0"/>
    </xf>
    <xf numFmtId="0" fontId="10" fillId="10" borderId="18" xfId="0" applyFont="1" applyFill="1" applyBorder="1" applyAlignment="1" applyProtection="1">
      <alignment vertical="top" wrapText="1"/>
      <protection locked="0"/>
    </xf>
    <xf numFmtId="0" fontId="6" fillId="2" borderId="1"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top" wrapText="1"/>
      <protection locked="0"/>
    </xf>
    <xf numFmtId="0" fontId="10" fillId="0" borderId="0" xfId="0" applyFont="1" applyAlignment="1" applyProtection="1">
      <alignment vertical="top"/>
      <protection locked="0"/>
    </xf>
    <xf numFmtId="0" fontId="8" fillId="10" borderId="2" xfId="0" applyFont="1" applyFill="1" applyBorder="1" applyAlignment="1" applyProtection="1">
      <alignment horizontal="left" vertical="center" wrapText="1"/>
      <protection locked="0"/>
    </xf>
    <xf numFmtId="0" fontId="10" fillId="9" borderId="0" xfId="0" applyFont="1" applyFill="1" applyAlignment="1" applyProtection="1">
      <alignment vertical="center" wrapText="1"/>
      <protection locked="0"/>
    </xf>
    <xf numFmtId="0" fontId="10" fillId="4" borderId="0" xfId="0" applyFont="1" applyFill="1" applyAlignment="1" applyProtection="1">
      <alignment vertical="center" wrapText="1"/>
      <protection locked="0"/>
    </xf>
    <xf numFmtId="0" fontId="8" fillId="3" borderId="2" xfId="0" applyFont="1" applyFill="1" applyBorder="1" applyAlignment="1" applyProtection="1">
      <alignment horizontal="left" vertical="center" wrapText="1"/>
      <protection locked="0"/>
    </xf>
    <xf numFmtId="0" fontId="10" fillId="3" borderId="0" xfId="0" applyFont="1" applyFill="1" applyAlignment="1" applyProtection="1">
      <alignment horizontal="left" vertical="center" wrapText="1"/>
      <protection locked="0"/>
    </xf>
    <xf numFmtId="0" fontId="10" fillId="5" borderId="0" xfId="0" applyFont="1" applyFill="1" applyAlignment="1" applyProtection="1">
      <alignment vertical="center" wrapText="1"/>
      <protection locked="0"/>
    </xf>
    <xf numFmtId="0" fontId="1" fillId="0" borderId="0" xfId="0" applyFont="1" applyAlignment="1" applyProtection="1">
      <alignment horizontal="center" vertical="center" wrapText="1"/>
      <protection locked="0"/>
    </xf>
    <xf numFmtId="0" fontId="0" fillId="0" borderId="0" xfId="0" applyAlignment="1" applyProtection="1">
      <alignment horizontal="left" vertical="center"/>
      <protection locked="0"/>
    </xf>
    <xf numFmtId="0" fontId="0" fillId="0" borderId="0" xfId="0" applyAlignment="1" applyProtection="1">
      <alignment horizontal="left" vertical="center" wrapText="1"/>
      <protection locked="0"/>
    </xf>
    <xf numFmtId="164" fontId="0" fillId="0" borderId="0" xfId="0" applyNumberFormat="1" applyAlignment="1" applyProtection="1">
      <alignment horizontal="center" vertical="center"/>
      <protection locked="0"/>
    </xf>
    <xf numFmtId="0" fontId="15" fillId="14" borderId="0" xfId="0" applyFont="1" applyFill="1"/>
    <xf numFmtId="0" fontId="18" fillId="14" borderId="0" xfId="0" applyFont="1" applyFill="1"/>
    <xf numFmtId="0" fontId="22" fillId="0" borderId="0" xfId="1" applyFont="1"/>
    <xf numFmtId="0" fontId="23" fillId="0" borderId="0" xfId="0" applyFont="1"/>
    <xf numFmtId="0" fontId="0" fillId="0" borderId="0" xfId="0" applyAlignment="1">
      <alignment horizontal="left" vertical="top" wrapText="1"/>
    </xf>
    <xf numFmtId="0" fontId="0" fillId="0" borderId="0" xfId="0" applyAlignment="1">
      <alignment horizontal="left" vertical="top"/>
    </xf>
    <xf numFmtId="0" fontId="6" fillId="3" borderId="12" xfId="0" applyFont="1" applyFill="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0" fontId="16" fillId="5" borderId="12" xfId="0" applyFont="1" applyFill="1" applyBorder="1" applyAlignment="1" applyProtection="1">
      <alignment horizontal="center" vertical="center" wrapText="1"/>
      <protection locked="0"/>
    </xf>
    <xf numFmtId="0" fontId="16" fillId="5" borderId="13" xfId="0" applyFont="1" applyFill="1" applyBorder="1" applyAlignment="1" applyProtection="1">
      <alignment horizontal="center" vertical="center" wrapText="1"/>
      <protection locked="0"/>
    </xf>
    <xf numFmtId="0" fontId="16" fillId="5" borderId="14" xfId="0" applyFont="1" applyFill="1" applyBorder="1" applyAlignment="1" applyProtection="1">
      <alignment horizontal="center" vertical="center" wrapText="1"/>
      <protection locked="0"/>
    </xf>
    <xf numFmtId="0" fontId="5" fillId="7" borderId="5" xfId="1" applyFont="1" applyFill="1" applyBorder="1" applyAlignment="1">
      <alignment horizontal="center" vertical="top" wrapText="1"/>
    </xf>
    <xf numFmtId="0" fontId="5" fillId="7" borderId="4" xfId="1" applyFont="1" applyFill="1" applyBorder="1" applyAlignment="1">
      <alignment horizontal="center" vertical="top" wrapText="1"/>
    </xf>
    <xf numFmtId="0" fontId="5" fillId="7" borderId="6" xfId="1" applyFont="1" applyFill="1" applyBorder="1" applyAlignment="1">
      <alignment horizontal="center" vertical="top" wrapText="1"/>
    </xf>
    <xf numFmtId="0" fontId="5" fillId="7" borderId="7" xfId="1" applyFont="1" applyFill="1" applyBorder="1" applyAlignment="1">
      <alignment horizontal="center" vertical="top" wrapText="1"/>
    </xf>
    <xf numFmtId="0" fontId="5" fillId="7" borderId="0" xfId="1" applyFont="1" applyFill="1" applyBorder="1" applyAlignment="1">
      <alignment horizontal="center" vertical="top" wrapText="1"/>
    </xf>
    <xf numFmtId="0" fontId="5" fillId="7" borderId="8" xfId="1" applyFont="1" applyFill="1" applyBorder="1" applyAlignment="1">
      <alignment horizontal="center" vertical="top" wrapText="1"/>
    </xf>
    <xf numFmtId="0" fontId="16" fillId="0" borderId="17" xfId="0" applyFont="1" applyBorder="1" applyAlignment="1">
      <alignment horizontal="center"/>
    </xf>
    <xf numFmtId="0" fontId="16" fillId="0" borderId="15" xfId="0" applyFont="1" applyBorder="1" applyAlignment="1">
      <alignment horizontal="center"/>
    </xf>
    <xf numFmtId="0" fontId="16" fillId="0" borderId="16" xfId="0" applyFont="1" applyBorder="1" applyAlignment="1">
      <alignment horizontal="center"/>
    </xf>
    <xf numFmtId="0" fontId="16" fillId="0" borderId="17"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0" fillId="0" borderId="3" xfId="0" applyBorder="1" applyAlignment="1">
      <alignment horizontal="left" wrapText="1"/>
    </xf>
    <xf numFmtId="0" fontId="0" fillId="0" borderId="3" xfId="0" applyBorder="1" applyAlignment="1">
      <alignment horizontal="center" vertical="center"/>
    </xf>
    <xf numFmtId="0" fontId="13" fillId="11" borderId="3" xfId="0" applyFont="1" applyFill="1" applyBorder="1" applyAlignment="1">
      <alignment horizontal="center"/>
    </xf>
    <xf numFmtId="0" fontId="15" fillId="5" borderId="3" xfId="0" applyFont="1" applyFill="1" applyBorder="1" applyAlignment="1">
      <alignment horizontal="center"/>
    </xf>
    <xf numFmtId="0" fontId="0" fillId="0" borderId="3" xfId="0" applyBorder="1" applyAlignment="1">
      <alignment horizontal="left" vertical="top" wrapText="1"/>
    </xf>
    <xf numFmtId="0" fontId="19" fillId="10" borderId="7" xfId="0" applyFont="1" applyFill="1" applyBorder="1" applyAlignment="1">
      <alignment horizontal="left" vertical="top" wrapText="1"/>
    </xf>
    <xf numFmtId="0" fontId="18" fillId="10" borderId="0" xfId="0" applyFont="1" applyFill="1" applyAlignment="1">
      <alignment horizontal="left" vertical="top" wrapText="1"/>
    </xf>
    <xf numFmtId="0" fontId="18" fillId="10" borderId="7" xfId="0" applyFont="1" applyFill="1" applyBorder="1" applyAlignment="1">
      <alignment horizontal="left" vertical="top" wrapText="1"/>
    </xf>
  </cellXfs>
  <cellStyles count="3">
    <cellStyle name="Hyperlink" xfId="1" builtinId="8"/>
    <cellStyle name="Normal" xfId="0" builtinId="0"/>
    <cellStyle name="Percent" xfId="2" builtinId="5"/>
  </cellStyles>
  <dxfs count="31">
    <dxf>
      <fill>
        <patternFill>
          <bgColor rgb="FFFF9999"/>
        </patternFill>
      </fill>
    </dxf>
    <dxf>
      <fill>
        <patternFill>
          <bgColor theme="9" tint="0.79998168889431442"/>
        </patternFill>
      </fill>
    </dxf>
    <dxf>
      <fill>
        <patternFill>
          <bgColor rgb="FFFF9999"/>
        </patternFill>
      </fill>
    </dxf>
    <dxf>
      <fill>
        <patternFill>
          <bgColor rgb="FFFF9999"/>
        </patternFill>
      </fill>
    </dxf>
    <dxf>
      <fill>
        <patternFill>
          <bgColor rgb="FFFF9999"/>
        </patternFill>
      </fill>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font>
        <strike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font>
        <strike val="0"/>
        <outline val="0"/>
        <shadow val="0"/>
        <u val="none"/>
        <vertAlign val="baseline"/>
        <sz val="11"/>
        <color theme="1"/>
        <name val="Calibri"/>
        <family val="2"/>
        <scheme val="minor"/>
      </font>
      <numFmt numFmtId="164" formatCode="mm/dd/yy;@"/>
      <fill>
        <patternFill patternType="none">
          <fgColor indexed="64"/>
          <bgColor indexed="65"/>
        </patternFill>
      </fill>
      <alignment horizontal="center" vertical="center" textRotation="0" wrapText="0" indent="0" justifyLastLine="0" shrinkToFit="0" readingOrder="0"/>
      <protection locked="0" hidden="0"/>
    </dxf>
    <dxf>
      <font>
        <strike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protection locked="0" hidden="0"/>
    </dxf>
    <dxf>
      <font>
        <strike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font>
        <strike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protection locked="0" hidden="0"/>
    </dxf>
    <dxf>
      <font>
        <strike val="0"/>
        <outline val="0"/>
        <shadow val="0"/>
        <u val="none"/>
        <vertAlign val="baseline"/>
        <sz val="11"/>
        <color theme="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protection locked="0" hidden="0"/>
    </dxf>
    <dxf>
      <border outline="0">
        <top style="thin">
          <color auto="1"/>
        </top>
      </border>
    </dxf>
    <dxf>
      <font>
        <strike val="0"/>
        <outline val="0"/>
        <shadow val="0"/>
        <u val="none"/>
        <vertAlign val="baseline"/>
        <sz val="11"/>
        <color theme="1"/>
        <name val="Calibri"/>
        <family val="2"/>
        <scheme val="minor"/>
      </font>
      <alignment horizontal="center" vertical="center" textRotation="0" wrapText="0" indent="0" justifyLastLine="0" shrinkToFit="0" readingOrder="0"/>
      <protection locked="0" hidden="0"/>
    </dxf>
    <dxf>
      <border>
        <bottom style="thick">
          <color theme="9" tint="0.39994506668294322"/>
        </bottom>
      </border>
    </dxf>
    <dxf>
      <font>
        <b/>
        <strike val="0"/>
        <outline val="0"/>
        <shadow val="0"/>
        <u val="none"/>
        <vertAlign val="baseline"/>
        <sz val="12"/>
        <color auto="1"/>
        <name val="Calibri"/>
        <family val="2"/>
        <scheme val="minor"/>
      </font>
      <alignment horizontal="center" vertical="center" textRotation="0" wrapText="1" indent="0" justifyLastLine="0" shrinkToFit="0" readingOrder="0"/>
      <border diagonalUp="0" diagonalDown="0">
        <left style="thin">
          <color auto="1"/>
        </left>
        <right style="thin">
          <color auto="1"/>
        </right>
        <top/>
        <bottom/>
      </border>
      <protection locked="0" hidden="0"/>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9999"/>
        </patternFill>
      </fill>
    </dxf>
    <dxf>
      <fill>
        <patternFill>
          <bgColor rgb="FFFF9999"/>
        </patternFill>
      </fill>
    </dxf>
  </dxfs>
  <tableStyles count="0" defaultTableStyle="TableStyleMedium2" defaultPivotStyle="PivotStyleLight16"/>
  <colors>
    <mruColors>
      <color rgb="FFCCCCFF"/>
      <color rgb="FFFF9999"/>
      <color rgb="FFCFAFE7"/>
      <color rgb="FFFFFFCC"/>
      <color rgb="FFE9A5AA"/>
      <color rgb="FFE2EFDA"/>
      <color rgb="FFE69A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baseline="0">
                <a:solidFill>
                  <a:schemeClr val="tx1"/>
                </a:solidFill>
              </a:rPr>
              <a:t>Breakdown of forms returned and not returned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spPr>
            <a:solidFill>
              <a:schemeClr val="accent6"/>
            </a:solidFill>
          </c:spPr>
          <c:dPt>
            <c:idx val="0"/>
            <c:bubble3D val="0"/>
            <c:spPr>
              <a:solidFill>
                <a:schemeClr val="accent1"/>
              </a:solidFill>
              <a:ln>
                <a:noFill/>
              </a:ln>
              <a:effectLst/>
            </c:spPr>
            <c:extLst xmlns:c15="http://schemas.microsoft.com/office/drawing/2012/chart">
              <c:ext xmlns:c16="http://schemas.microsoft.com/office/drawing/2014/chart" uri="{C3380CC4-5D6E-409C-BE32-E72D297353CC}">
                <c16:uniqueId val="{00000008-6193-4A1C-96A9-13F7C4082F95}"/>
              </c:ext>
            </c:extLst>
          </c:dPt>
          <c:dPt>
            <c:idx val="1"/>
            <c:bubble3D val="0"/>
            <c:spPr>
              <a:solidFill>
                <a:schemeClr val="accent6"/>
              </a:solidFill>
              <a:ln>
                <a:noFill/>
              </a:ln>
              <a:effectLst/>
            </c:spPr>
            <c:extLst xmlns:c15="http://schemas.microsoft.com/office/drawing/2012/chart">
              <c:ext xmlns:c16="http://schemas.microsoft.com/office/drawing/2014/chart" uri="{C3380CC4-5D6E-409C-BE32-E72D297353CC}">
                <c16:uniqueId val="{0000000A-6193-4A1C-96A9-13F7C4082F95}"/>
              </c:ext>
            </c:extLst>
          </c:dPt>
          <c:dPt>
            <c:idx val="2"/>
            <c:bubble3D val="0"/>
            <c:spPr>
              <a:solidFill>
                <a:srgbClr val="FF0000"/>
              </a:solidFill>
              <a:ln>
                <a:noFill/>
              </a:ln>
              <a:effectLst/>
            </c:spPr>
            <c:extLst xmlns:c15="http://schemas.microsoft.com/office/drawing/2012/chart">
              <c:ext xmlns:c16="http://schemas.microsoft.com/office/drawing/2014/chart" uri="{C3380CC4-5D6E-409C-BE32-E72D297353CC}">
                <c16:uniqueId val="{0000000C-6193-4A1C-96A9-13F7C4082F9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'KOHA Data Summary'!$A$4:$A$6</c:f>
              <c:strCache>
                <c:ptCount val="3"/>
                <c:pt idx="0">
                  <c:v>Students eligible for KOHA who returned a COMPLETED KOHA form</c:v>
                </c:pt>
                <c:pt idx="1">
                  <c:v>Students eligible for KOHA who returned a WAIVER form</c:v>
                </c:pt>
                <c:pt idx="2">
                  <c:v>Students eligible for KOHA who DID NOT RETURN a completed KOHA or Waiver form </c:v>
                </c:pt>
              </c:strCache>
            </c:strRef>
          </c:cat>
          <c:val>
            <c:numRef>
              <c:f>'KOHA Data Summary'!$C$4:$C$6</c:f>
              <c:numCache>
                <c:formatCode>0%</c:formatCode>
                <c:ptCount val="3"/>
                <c:pt idx="0">
                  <c:v>0</c:v>
                </c:pt>
                <c:pt idx="1">
                  <c:v>0</c:v>
                </c:pt>
                <c:pt idx="2">
                  <c:v>0</c:v>
                </c:pt>
              </c:numCache>
            </c:numRef>
          </c:val>
          <c:extLst xmlns:c15="http://schemas.microsoft.com/office/drawing/2012/chart">
            <c:ext xmlns:c16="http://schemas.microsoft.com/office/drawing/2014/chart" uri="{C3380CC4-5D6E-409C-BE32-E72D297353CC}">
              <c16:uniqueId val="{0000000D-6193-4A1C-96A9-13F7C4082F95}"/>
            </c:ext>
          </c:extLst>
        </c:ser>
        <c:dLbls>
          <c:showLegendKey val="0"/>
          <c:showVal val="0"/>
          <c:showCatName val="0"/>
          <c:showSerName val="0"/>
          <c:showPercent val="0"/>
          <c:showBubbleSize val="0"/>
          <c:showLeaderLines val="1"/>
        </c:dLbls>
        <c:firstSliceAng val="0"/>
        <c:holeSize val="50"/>
        <c:extLst/>
      </c:doughnutChart>
      <c:spPr>
        <a:noFill/>
        <a:ln>
          <a:noFill/>
        </a:ln>
        <a:effectLst/>
      </c:spPr>
    </c:plotArea>
    <c:legend>
      <c:legendPos val="l"/>
      <c:overlay val="0"/>
      <c:spPr>
        <a:noFill/>
        <a:ln>
          <a:noFill/>
        </a:ln>
        <a:effectLst/>
      </c:spPr>
      <c:txPr>
        <a:bodyPr rot="0" spcFirstLastPara="1" vertOverflow="ellipsis" vert="horz" wrap="square" anchor="ctr" anchorCtr="1"/>
        <a:lstStyle/>
        <a:p>
          <a:pPr rtl="0">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ysClr val="windowText" lastClr="000000"/>
                </a:solidFill>
              </a:rPr>
              <a:t>KOHA </a:t>
            </a:r>
            <a:r>
              <a:rPr lang="en-US" b="1" baseline="0">
                <a:solidFill>
                  <a:sysClr val="windowText" lastClr="000000"/>
                </a:solidFill>
              </a:rPr>
              <a:t>outcome data </a:t>
            </a:r>
            <a:endParaRPr lang="en-US"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38939B"/>
              </a:solidFill>
              <a:ln>
                <a:noFill/>
              </a:ln>
              <a:effectLst/>
            </c:spPr>
            <c:extLst>
              <c:ext xmlns:c16="http://schemas.microsoft.com/office/drawing/2014/chart" uri="{C3380CC4-5D6E-409C-BE32-E72D297353CC}">
                <c16:uniqueId val="{00000001-97F6-4049-80BD-4F873F0FE51C}"/>
              </c:ext>
            </c:extLst>
          </c:dPt>
          <c:dPt>
            <c:idx val="1"/>
            <c:invertIfNegative val="0"/>
            <c:bubble3D val="0"/>
            <c:spPr>
              <a:solidFill>
                <a:srgbClr val="7030A0"/>
              </a:solidFill>
              <a:ln>
                <a:noFill/>
              </a:ln>
              <a:effectLst/>
            </c:spPr>
            <c:extLst>
              <c:ext xmlns:c16="http://schemas.microsoft.com/office/drawing/2014/chart" uri="{C3380CC4-5D6E-409C-BE32-E72D297353CC}">
                <c16:uniqueId val="{00000003-97F6-4049-80BD-4F873F0FE51C}"/>
              </c:ext>
            </c:extLst>
          </c:dPt>
          <c:dPt>
            <c:idx val="2"/>
            <c:invertIfNegative val="0"/>
            <c:bubble3D val="0"/>
            <c:spPr>
              <a:solidFill>
                <a:schemeClr val="accent2"/>
              </a:solidFill>
              <a:ln>
                <a:noFill/>
              </a:ln>
              <a:effectLst/>
            </c:spPr>
            <c:extLst>
              <c:ext xmlns:c16="http://schemas.microsoft.com/office/drawing/2014/chart" uri="{C3380CC4-5D6E-409C-BE32-E72D297353CC}">
                <c16:uniqueId val="{00000005-97F6-4049-80BD-4F873F0FE51C}"/>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7-97F6-4049-80BD-4F873F0FE51C}"/>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'KOHA Data Summary'!$A$9:$A$12</c:f>
              <c:strCache>
                <c:ptCount val="4"/>
                <c:pt idx="0">
                  <c:v>Students with UNTREATED DECAY </c:v>
                </c:pt>
                <c:pt idx="1">
                  <c:v>Students with CARIES EXPERIENCE</c:v>
                </c:pt>
                <c:pt idx="2">
                  <c:v>Students with URGENT DENTAL CARE NEEDS</c:v>
                </c:pt>
                <c:pt idx="3">
                  <c:v>Students with urgent dental care needs who RECEIVED TREATMENT </c:v>
                </c:pt>
              </c:strCache>
            </c:strRef>
          </c:cat>
          <c:val>
            <c:numRef>
              <c:f>'KOHA Data Summary'!$C$9:$C$12</c:f>
              <c:numCache>
                <c:formatCode>0%</c:formatCode>
                <c:ptCount val="4"/>
                <c:pt idx="0">
                  <c:v>0</c:v>
                </c:pt>
                <c:pt idx="1">
                  <c:v>0</c:v>
                </c:pt>
                <c:pt idx="2">
                  <c:v>0</c:v>
                </c:pt>
                <c:pt idx="3">
                  <c:v>0</c:v>
                </c:pt>
              </c:numCache>
            </c:numRef>
          </c:val>
          <c:extLst xmlns:c15="http://schemas.microsoft.com/office/drawing/2012/chart">
            <c:ext xmlns:c16="http://schemas.microsoft.com/office/drawing/2014/chart" uri="{C3380CC4-5D6E-409C-BE32-E72D297353CC}">
              <c16:uniqueId val="{00000009-252F-48DB-9B15-B51B967DDBDC}"/>
            </c:ext>
          </c:extLst>
        </c:ser>
        <c:dLbls>
          <c:dLblPos val="outEnd"/>
          <c:showLegendKey val="0"/>
          <c:showVal val="1"/>
          <c:showCatName val="0"/>
          <c:showSerName val="0"/>
          <c:showPercent val="0"/>
          <c:showBubbleSize val="0"/>
        </c:dLbls>
        <c:gapWidth val="219"/>
        <c:overlap val="-27"/>
        <c:axId val="699446112"/>
        <c:axId val="699450792"/>
        <c:extLst/>
      </c:barChart>
      <c:catAx>
        <c:axId val="69944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699450792"/>
        <c:crosses val="autoZero"/>
        <c:auto val="1"/>
        <c:lblAlgn val="ctr"/>
        <c:lblOffset val="100"/>
        <c:noMultiLvlLbl val="0"/>
      </c:catAx>
      <c:valAx>
        <c:axId val="699450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6994461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pn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26</xdr:row>
      <xdr:rowOff>133350</xdr:rowOff>
    </xdr:from>
    <xdr:to>
      <xdr:col>1</xdr:col>
      <xdr:colOff>3828701</xdr:colOff>
      <xdr:row>35</xdr:row>
      <xdr:rowOff>76200</xdr:rowOff>
    </xdr:to>
    <xdr:pic>
      <xdr:nvPicPr>
        <xdr:cNvPr id="2" name="Picture 1">
          <a:extLst>
            <a:ext uri="{FF2B5EF4-FFF2-40B4-BE49-F238E27FC236}">
              <a16:creationId xmlns:a16="http://schemas.microsoft.com/office/drawing/2014/main" id="{3686D6CB-378B-499E-8CD8-F97B2CFD81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8210550"/>
          <a:ext cx="4800251" cy="1657350"/>
        </a:xfrm>
        <a:prstGeom prst="rect">
          <a:avLst/>
        </a:prstGeom>
      </xdr:spPr>
    </xdr:pic>
    <xdr:clientData/>
  </xdr:twoCellAnchor>
  <xdr:twoCellAnchor editAs="oneCell">
    <xdr:from>
      <xdr:col>0</xdr:col>
      <xdr:colOff>152400</xdr:colOff>
      <xdr:row>37</xdr:row>
      <xdr:rowOff>123825</xdr:rowOff>
    </xdr:from>
    <xdr:to>
      <xdr:col>1</xdr:col>
      <xdr:colOff>2090816</xdr:colOff>
      <xdr:row>49</xdr:row>
      <xdr:rowOff>114300</xdr:rowOff>
    </xdr:to>
    <xdr:pic>
      <xdr:nvPicPr>
        <xdr:cNvPr id="4" name="Picture 3">
          <a:extLst>
            <a:ext uri="{FF2B5EF4-FFF2-40B4-BE49-F238E27FC236}">
              <a16:creationId xmlns:a16="http://schemas.microsoft.com/office/drawing/2014/main" id="{4D669E03-0FDC-4EEC-844E-CE623C287E5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0909" b="27895"/>
        <a:stretch/>
      </xdr:blipFill>
      <xdr:spPr>
        <a:xfrm>
          <a:off x="152400" y="10325100"/>
          <a:ext cx="3081416" cy="2276475"/>
        </a:xfrm>
        <a:prstGeom prst="rect">
          <a:avLst/>
        </a:prstGeom>
      </xdr:spPr>
    </xdr:pic>
    <xdr:clientData/>
  </xdr:twoCellAnchor>
  <xdr:twoCellAnchor editAs="oneCell">
    <xdr:from>
      <xdr:col>0</xdr:col>
      <xdr:colOff>76200</xdr:colOff>
      <xdr:row>52</xdr:row>
      <xdr:rowOff>161925</xdr:rowOff>
    </xdr:from>
    <xdr:to>
      <xdr:col>3</xdr:col>
      <xdr:colOff>228600</xdr:colOff>
      <xdr:row>57</xdr:row>
      <xdr:rowOff>1558</xdr:rowOff>
    </xdr:to>
    <xdr:pic>
      <xdr:nvPicPr>
        <xdr:cNvPr id="6" name="Picture 5">
          <a:extLst>
            <a:ext uri="{FF2B5EF4-FFF2-40B4-BE49-F238E27FC236}">
              <a16:creationId xmlns:a16="http://schemas.microsoft.com/office/drawing/2014/main" id="{349FDF8F-CDA5-4949-A3F8-91AF40250ED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6200" y="13401675"/>
          <a:ext cx="7772400" cy="787899"/>
        </a:xfrm>
        <a:prstGeom prst="rect">
          <a:avLst/>
        </a:prstGeom>
      </xdr:spPr>
    </xdr:pic>
    <xdr:clientData/>
  </xdr:twoCellAnchor>
  <xdr:twoCellAnchor editAs="oneCell">
    <xdr:from>
      <xdr:col>0</xdr:col>
      <xdr:colOff>76200</xdr:colOff>
      <xdr:row>59</xdr:row>
      <xdr:rowOff>123825</xdr:rowOff>
    </xdr:from>
    <xdr:to>
      <xdr:col>3</xdr:col>
      <xdr:colOff>2261658</xdr:colOff>
      <xdr:row>94</xdr:row>
      <xdr:rowOff>133349</xdr:rowOff>
    </xdr:to>
    <xdr:pic>
      <xdr:nvPicPr>
        <xdr:cNvPr id="8" name="Picture 7">
          <a:extLst>
            <a:ext uri="{FF2B5EF4-FFF2-40B4-BE49-F238E27FC236}">
              <a16:creationId xmlns:a16="http://schemas.microsoft.com/office/drawing/2014/main" id="{9893CD18-583E-4522-98FE-9D55B9D65FC6}"/>
            </a:ext>
          </a:extLst>
        </xdr:cNvPr>
        <xdr:cNvPicPr>
          <a:picLocks noChangeAspect="1"/>
        </xdr:cNvPicPr>
      </xdr:nvPicPr>
      <xdr:blipFill rotWithShape="1">
        <a:blip xmlns:r="http://schemas.openxmlformats.org/officeDocument/2006/relationships" r:embed="rId4"/>
        <a:srcRect l="23232" t="20096" r="23376" b="14989"/>
        <a:stretch/>
      </xdr:blipFill>
      <xdr:spPr>
        <a:xfrm>
          <a:off x="76200" y="14916150"/>
          <a:ext cx="9763125" cy="6677024"/>
        </a:xfrm>
        <a:prstGeom prst="rect">
          <a:avLst/>
        </a:prstGeom>
      </xdr:spPr>
    </xdr:pic>
    <xdr:clientData/>
  </xdr:twoCellAnchor>
  <xdr:twoCellAnchor editAs="oneCell">
    <xdr:from>
      <xdr:col>0</xdr:col>
      <xdr:colOff>0</xdr:colOff>
      <xdr:row>94</xdr:row>
      <xdr:rowOff>152400</xdr:rowOff>
    </xdr:from>
    <xdr:to>
      <xdr:col>3</xdr:col>
      <xdr:colOff>2194983</xdr:colOff>
      <xdr:row>135</xdr:row>
      <xdr:rowOff>152401</xdr:rowOff>
    </xdr:to>
    <xdr:pic>
      <xdr:nvPicPr>
        <xdr:cNvPr id="9" name="Picture 8">
          <a:extLst>
            <a:ext uri="{FF2B5EF4-FFF2-40B4-BE49-F238E27FC236}">
              <a16:creationId xmlns:a16="http://schemas.microsoft.com/office/drawing/2014/main" id="{1674D588-52A2-46C0-9C91-F9339A7C68EE}"/>
            </a:ext>
          </a:extLst>
        </xdr:cNvPr>
        <xdr:cNvPicPr>
          <a:picLocks noChangeAspect="1"/>
        </xdr:cNvPicPr>
      </xdr:nvPicPr>
      <xdr:blipFill rotWithShape="1">
        <a:blip xmlns:r="http://schemas.openxmlformats.org/officeDocument/2006/relationships" r:embed="rId5"/>
        <a:srcRect l="22972" t="10464" r="23585" b="13600"/>
        <a:stretch/>
      </xdr:blipFill>
      <xdr:spPr>
        <a:xfrm>
          <a:off x="0" y="21612225"/>
          <a:ext cx="9772650" cy="7810500"/>
        </a:xfrm>
        <a:prstGeom prst="rect">
          <a:avLst/>
        </a:prstGeom>
      </xdr:spPr>
    </xdr:pic>
    <xdr:clientData/>
  </xdr:twoCellAnchor>
  <xdr:oneCellAnchor>
    <xdr:from>
      <xdr:col>0</xdr:col>
      <xdr:colOff>0</xdr:colOff>
      <xdr:row>137</xdr:row>
      <xdr:rowOff>0</xdr:rowOff>
    </xdr:from>
    <xdr:ext cx="12658725" cy="7972425"/>
    <xdr:pic>
      <xdr:nvPicPr>
        <xdr:cNvPr id="3" name="Picture 2">
          <a:extLst>
            <a:ext uri="{FF2B5EF4-FFF2-40B4-BE49-F238E27FC236}">
              <a16:creationId xmlns:a16="http://schemas.microsoft.com/office/drawing/2014/main" id="{576AC207-2D91-4DD2-94B6-11B9BCAFA0A2}"/>
            </a:ext>
          </a:extLst>
        </xdr:cNvPr>
        <xdr:cNvPicPr>
          <a:picLocks noChangeAspect="1"/>
        </xdr:cNvPicPr>
      </xdr:nvPicPr>
      <xdr:blipFill rotWithShape="1">
        <a:blip xmlns:r="http://schemas.openxmlformats.org/officeDocument/2006/relationships" r:embed="rId6"/>
        <a:srcRect l="16252" t="15002" r="14520" b="7488"/>
        <a:stretch/>
      </xdr:blipFill>
      <xdr:spPr>
        <a:xfrm>
          <a:off x="0" y="31330900"/>
          <a:ext cx="12658725" cy="7972425"/>
        </a:xfrm>
        <a:prstGeom prst="rect">
          <a:avLst/>
        </a:prstGeom>
      </xdr:spPr>
    </xdr:pic>
    <xdr:clientData/>
  </xdr:oneCellAnchor>
  <xdr:oneCellAnchor>
    <xdr:from>
      <xdr:col>4</xdr:col>
      <xdr:colOff>1079500</xdr:colOff>
      <xdr:row>136</xdr:row>
      <xdr:rowOff>152400</xdr:rowOff>
    </xdr:from>
    <xdr:ext cx="6648449" cy="7934956"/>
    <xdr:pic>
      <xdr:nvPicPr>
        <xdr:cNvPr id="5" name="Picture 4">
          <a:extLst>
            <a:ext uri="{FF2B5EF4-FFF2-40B4-BE49-F238E27FC236}">
              <a16:creationId xmlns:a16="http://schemas.microsoft.com/office/drawing/2014/main" id="{F3101355-869C-4D05-A5A2-854622439CBC}"/>
            </a:ext>
          </a:extLst>
        </xdr:cNvPr>
        <xdr:cNvPicPr>
          <a:picLocks noChangeAspect="1"/>
        </xdr:cNvPicPr>
      </xdr:nvPicPr>
      <xdr:blipFill rotWithShape="1">
        <a:blip xmlns:r="http://schemas.openxmlformats.org/officeDocument/2006/relationships" r:embed="rId7"/>
        <a:srcRect l="36823" t="11574" r="24067" b="5444"/>
        <a:stretch/>
      </xdr:blipFill>
      <xdr:spPr>
        <a:xfrm>
          <a:off x="12820650" y="31299150"/>
          <a:ext cx="6648449" cy="793495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271461</xdr:colOff>
      <xdr:row>13</xdr:row>
      <xdr:rowOff>19050</xdr:rowOff>
    </xdr:from>
    <xdr:to>
      <xdr:col>3</xdr:col>
      <xdr:colOff>380999</xdr:colOff>
      <xdr:row>31</xdr:row>
      <xdr:rowOff>85725</xdr:rowOff>
    </xdr:to>
    <xdr:graphicFrame macro="">
      <xdr:nvGraphicFramePr>
        <xdr:cNvPr id="2" name="Chart 1">
          <a:extLst>
            <a:ext uri="{FF2B5EF4-FFF2-40B4-BE49-F238E27FC236}">
              <a16:creationId xmlns:a16="http://schemas.microsoft.com/office/drawing/2014/main" id="{FD9D90E2-7666-4F27-BD50-2A20A00B13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5819</xdr:colOff>
      <xdr:row>12</xdr:row>
      <xdr:rowOff>179386</xdr:rowOff>
    </xdr:from>
    <xdr:to>
      <xdr:col>15</xdr:col>
      <xdr:colOff>220133</xdr:colOff>
      <xdr:row>31</xdr:row>
      <xdr:rowOff>60324</xdr:rowOff>
    </xdr:to>
    <xdr:graphicFrame macro="">
      <xdr:nvGraphicFramePr>
        <xdr:cNvPr id="3" name="Chart 2">
          <a:extLst>
            <a:ext uri="{FF2B5EF4-FFF2-40B4-BE49-F238E27FC236}">
              <a16:creationId xmlns:a16="http://schemas.microsoft.com/office/drawing/2014/main" id="{7A1702B9-E059-4D63-AC43-0D4A46A2D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3960EF-F098-4947-A6BE-B876DF64E065}" name="Table2" displayName="Table2" ref="A2:J200" totalsRowShown="0" headerRowDxfId="18" dataDxfId="16" headerRowBorderDxfId="17" tableBorderDxfId="15">
  <autoFilter ref="A2:J200" xr:uid="{323960EF-F098-4947-A6BE-B876DF64E065}"/>
  <tableColumns count="10">
    <tableColumn id="2" xr3:uid="{4712D15D-CDD7-4029-A523-E5F05ABCD6FF}" name="Student First and Last Name" dataDxfId="14"/>
    <tableColumn id="3" xr3:uid="{B0C2011E-0974-4BCA-8272-775786C8EFC4}" name="Grade _x000a_(TK, K, and only those 1st graders entering school for their first year)" dataDxfId="13"/>
    <tableColumn id="12" xr3:uid="{CB6FB1FE-35D9-4055-B9B2-88406F9E1E73}" name="Completed KOHA assessment, Waiver form (by reason), or None" dataDxfId="12"/>
    <tableColumn id="13" xr3:uid="{C261D251-3646-40E1-B4A2-2D07CF1A381A}" name="Signed on-site dental screening opt-out letter returned" dataDxfId="11"/>
    <tableColumn id="5" xr3:uid="{5EA84148-7EB3-436D-A173-AD4F15346D7E}" name="Untreated Decay" dataDxfId="10">
      <calculatedColumnFormula array="1">_xlfn.IFS(#REF!="Yes","",#REF!="", "",#REF!="Opt Out", "Don't Know",#REF!= "Not Returned","Don't Know",#REF!="Waive_NC", "Don't Know",#REF!="Waive_Ins", "Don't Know",#REF!="Waive_FB", "Don't Know",#REF!="Waive_TO", "Don't Know",#REF!="Waive_Trans","Don't Know",#REF!="Waive_Other", "Don't Know")</calculatedColumnFormula>
    </tableColumn>
    <tableColumn id="6" xr3:uid="{9021C7F2-D9DB-4773-AB4D-61A09C444E36}" name="Caries Experience" dataDxfId="9">
      <calculatedColumnFormula array="1">_xlfn.IFS(#REF!="Yes","",#REF!="", "",#REF!="Opt Out", "Don't Know",#REF!= "Not Returned","Don't Know",#REF!="Waive_NC", "Don't Know",#REF!="Waive_Ins", "Don't Know",#REF!="Waive_FB", "Don't Know",#REF!="Waive_TO", "Don't Know",#REF!="Waive_Trans","Don't Know",#REF!="Waive_Other", "Don't Know")</calculatedColumnFormula>
    </tableColumn>
    <tableColumn id="7" xr3:uid="{E790F56D-87AE-4A96-8786-2A7C34078134}" name="Treatment _x000a_Urgency" dataDxfId="8"/>
    <tableColumn id="8" xr3:uid="{94E2FE94-A0E5-434C-B2E0-7B67488B273F}" name="Parent notified child has URGENT dental care need (Yes if there is a date)" dataDxfId="7"/>
    <tableColumn id="10" xr3:uid="{20E54171-0BB5-4AC5-A073-9670BBFB4EEE}" name="Follow-up appointment scheduled for child with URGENT dental care needs (Yes if there is a date)" dataDxfId="6"/>
    <tableColumn id="14" xr3:uid="{2BF4E6FC-1BEC-4FC8-98B9-F689A409E5B0}" name="Child with URGENT dental care needs received needed treatment" dataDxfId="5"/>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oralhealthsupport.ucsf.edu/our-programs/school-programs/KOHA/data"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33F14-778C-4AFC-941D-B40C053AA44F}">
  <sheetPr>
    <tabColor rgb="FFFFFF00"/>
  </sheetPr>
  <dimension ref="A1:N10"/>
  <sheetViews>
    <sheetView tabSelected="1" topLeftCell="A6" workbookViewId="0">
      <selection activeCell="A6" sqref="A6:M6"/>
    </sheetView>
  </sheetViews>
  <sheetFormatPr defaultRowHeight="14.5" x14ac:dyDescent="0.35"/>
  <sheetData>
    <row r="1" spans="1:14" s="76" customFormat="1" ht="18.5" x14ac:dyDescent="0.45">
      <c r="A1" s="75" t="s">
        <v>62</v>
      </c>
    </row>
    <row r="3" spans="1:14" s="78" customFormat="1" ht="17" x14ac:dyDescent="0.4">
      <c r="A3" s="77" t="s">
        <v>63</v>
      </c>
      <c r="B3" s="77"/>
      <c r="C3" s="77"/>
      <c r="D3" s="77"/>
      <c r="E3" s="77"/>
      <c r="F3" s="77"/>
      <c r="G3" s="77"/>
      <c r="H3" s="77"/>
      <c r="I3" s="77"/>
    </row>
    <row r="4" spans="1:14" s="78" customFormat="1" ht="17" x14ac:dyDescent="0.4">
      <c r="A4" s="77"/>
      <c r="B4" s="77"/>
      <c r="C4" s="77"/>
      <c r="D4" s="77"/>
      <c r="E4" s="77"/>
      <c r="F4" s="77"/>
      <c r="G4" s="77"/>
      <c r="H4" s="77"/>
      <c r="I4" s="77"/>
    </row>
    <row r="5" spans="1:14" s="3" customFormat="1" ht="17" x14ac:dyDescent="0.4">
      <c r="A5" s="3" t="s">
        <v>65</v>
      </c>
    </row>
    <row r="6" spans="1:14" ht="75.5" customHeight="1" x14ac:dyDescent="0.35">
      <c r="A6" s="79" t="s">
        <v>66</v>
      </c>
      <c r="B6" s="79"/>
      <c r="C6" s="79"/>
      <c r="D6" s="79"/>
      <c r="E6" s="79"/>
      <c r="F6" s="79"/>
      <c r="G6" s="79"/>
      <c r="H6" s="79"/>
      <c r="I6" s="79"/>
      <c r="J6" s="79"/>
      <c r="K6" s="79"/>
      <c r="L6" s="79"/>
      <c r="M6" s="79"/>
    </row>
    <row r="8" spans="1:14" ht="87" customHeight="1" x14ac:dyDescent="0.35">
      <c r="A8" s="79" t="s">
        <v>67</v>
      </c>
      <c r="B8" s="79"/>
      <c r="C8" s="79"/>
      <c r="D8" s="79"/>
      <c r="E8" s="79"/>
      <c r="F8" s="79"/>
      <c r="G8" s="79"/>
      <c r="H8" s="79"/>
      <c r="I8" s="79"/>
      <c r="J8" s="79"/>
      <c r="K8" s="79"/>
      <c r="L8" s="79"/>
      <c r="M8" s="79"/>
      <c r="N8" s="79"/>
    </row>
    <row r="10" spans="1:14" ht="18" customHeight="1" x14ac:dyDescent="0.35">
      <c r="A10" s="80" t="s">
        <v>64</v>
      </c>
      <c r="B10" s="80"/>
      <c r="C10" s="80"/>
      <c r="D10" s="80"/>
      <c r="E10" s="80"/>
      <c r="F10" s="80"/>
      <c r="G10" s="80"/>
      <c r="H10" s="80"/>
      <c r="I10" s="80"/>
      <c r="J10" s="80"/>
      <c r="K10" s="80"/>
      <c r="L10" s="80"/>
      <c r="M10" s="80"/>
    </row>
  </sheetData>
  <sheetProtection algorithmName="SHA-512" hashValue="K+p3iQSWC/Mq+krplLmDXEPzMqMX4oNrClPak7a2lqqfra3xB/sPBxuXfVatmlf9p2zs3RzLaI/XH+2uh3CYFw==" saltValue="w2XU8Kk0xt7WAsVx5uTKtg==" spinCount="100000" sheet="1" objects="1" scenarios="1"/>
  <mergeCells count="3">
    <mergeCell ref="A8:N8"/>
    <mergeCell ref="A10:M10"/>
    <mergeCell ref="A6:M6"/>
  </mergeCells>
  <hyperlinks>
    <hyperlink ref="A3:I3" r:id="rId1" display="See the instructional video at the bottom of this webpage about how to use this worksheet " xr:uid="{7628762E-ECCB-4CBC-9336-A86DDF541C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3977-2D44-49FF-9C31-FB2375E5C811}">
  <sheetPr codeName="Sheet1">
    <tabColor theme="4" tint="0.79998168889431442"/>
  </sheetPr>
  <dimension ref="A1:J200"/>
  <sheetViews>
    <sheetView zoomScaleNormal="100" workbookViewId="0">
      <selection activeCell="B4" sqref="B4"/>
    </sheetView>
  </sheetViews>
  <sheetFormatPr defaultColWidth="11.453125" defaultRowHeight="14.5" x14ac:dyDescent="0.35"/>
  <cols>
    <col min="1" max="1" width="35" style="5" customWidth="1"/>
    <col min="2" max="2" width="28.7265625" style="1" customWidth="1"/>
    <col min="3" max="3" width="25.81640625" style="1" customWidth="1"/>
    <col min="4" max="4" width="18.453125" style="6" customWidth="1"/>
    <col min="5" max="5" width="16.81640625" style="6" customWidth="1"/>
    <col min="6" max="6" width="17.453125" style="6" customWidth="1"/>
    <col min="7" max="7" width="19" style="1" customWidth="1"/>
    <col min="8" max="8" width="20.7265625" style="7" customWidth="1"/>
    <col min="9" max="9" width="23" style="8" customWidth="1"/>
    <col min="10" max="10" width="26.26953125" style="8" customWidth="1"/>
    <col min="11" max="16384" width="11.453125" style="6"/>
  </cols>
  <sheetData>
    <row r="1" spans="1:10" s="64" customFormat="1" ht="46.5" customHeight="1" thickBot="1" x14ac:dyDescent="0.4">
      <c r="A1" s="60" t="s">
        <v>56</v>
      </c>
      <c r="B1" s="61" t="s">
        <v>57</v>
      </c>
      <c r="C1" s="62" t="s">
        <v>33</v>
      </c>
      <c r="D1" s="63" t="s">
        <v>0</v>
      </c>
      <c r="E1" s="81" t="s">
        <v>32</v>
      </c>
      <c r="F1" s="82"/>
      <c r="G1" s="83"/>
      <c r="H1" s="84" t="s">
        <v>55</v>
      </c>
      <c r="I1" s="85"/>
      <c r="J1" s="86"/>
    </row>
    <row r="2" spans="1:10" s="71" customFormat="1" ht="130.5" customHeight="1" thickBot="1" x14ac:dyDescent="0.4">
      <c r="A2" s="65" t="s">
        <v>30</v>
      </c>
      <c r="B2" s="65" t="s">
        <v>60</v>
      </c>
      <c r="C2" s="66" t="s">
        <v>31</v>
      </c>
      <c r="D2" s="67" t="s">
        <v>53</v>
      </c>
      <c r="E2" s="68" t="s">
        <v>1</v>
      </c>
      <c r="F2" s="68" t="s">
        <v>2</v>
      </c>
      <c r="G2" s="69" t="s">
        <v>48</v>
      </c>
      <c r="H2" s="70" t="s">
        <v>3</v>
      </c>
      <c r="I2" s="70" t="s">
        <v>4</v>
      </c>
      <c r="J2" s="70" t="s">
        <v>5</v>
      </c>
    </row>
    <row r="3" spans="1:10" s="31" customFormat="1" ht="15" thickTop="1" x14ac:dyDescent="0.35">
      <c r="A3" s="72"/>
      <c r="B3" s="73"/>
      <c r="C3" s="73"/>
      <c r="F3" s="31" t="str" cm="1">
        <f t="array" ref="F3">_xlfn.IFS($E3="Yes","Yes",$E3="No","",$E3="","")</f>
        <v/>
      </c>
      <c r="G3" s="73"/>
      <c r="H3" s="74"/>
    </row>
    <row r="4" spans="1:10" s="31" customFormat="1" x14ac:dyDescent="0.35">
      <c r="A4" s="72"/>
      <c r="B4" s="73"/>
      <c r="C4" s="73"/>
      <c r="F4" s="31" t="str" cm="1">
        <f t="array" ref="F4">_xlfn.IFS($E4="Yes","Yes",$E4="No","",$E4="","")</f>
        <v/>
      </c>
      <c r="G4" s="73"/>
      <c r="H4" s="74"/>
    </row>
    <row r="5" spans="1:10" s="31" customFormat="1" x14ac:dyDescent="0.35">
      <c r="A5" s="72"/>
      <c r="B5" s="73"/>
      <c r="C5" s="73"/>
      <c r="F5" s="31" t="str" cm="1">
        <f t="array" ref="F5">_xlfn.IFS($E5="Yes","Yes",$E5="No","",$E5="","")</f>
        <v/>
      </c>
      <c r="G5" s="73"/>
      <c r="H5" s="74"/>
    </row>
    <row r="6" spans="1:10" s="31" customFormat="1" x14ac:dyDescent="0.35">
      <c r="A6" s="72"/>
      <c r="B6" s="73"/>
      <c r="C6" s="73"/>
      <c r="F6" s="31" t="str" cm="1">
        <f t="array" ref="F6">_xlfn.IFS($E6="Yes","Yes",$E6="No","",$E6="","")</f>
        <v/>
      </c>
      <c r="G6" s="73"/>
      <c r="H6" s="74"/>
    </row>
    <row r="7" spans="1:10" s="31" customFormat="1" x14ac:dyDescent="0.35">
      <c r="A7" s="72"/>
      <c r="B7" s="73"/>
      <c r="C7" s="73"/>
      <c r="F7" s="31" t="str" cm="1">
        <f t="array" ref="F7">_xlfn.IFS($E7="Yes","Yes",$E7="No","",$E7="","")</f>
        <v/>
      </c>
      <c r="G7" s="73"/>
      <c r="H7" s="74"/>
    </row>
    <row r="8" spans="1:10" s="31" customFormat="1" x14ac:dyDescent="0.35">
      <c r="A8" s="72"/>
      <c r="B8" s="73"/>
      <c r="C8" s="73"/>
      <c r="F8" s="31" t="str" cm="1">
        <f t="array" ref="F8">_xlfn.IFS($E8="Yes","Yes",$E8="No","",$E8="","")</f>
        <v/>
      </c>
      <c r="G8" s="73"/>
      <c r="H8" s="74"/>
    </row>
    <row r="9" spans="1:10" s="31" customFormat="1" x14ac:dyDescent="0.35">
      <c r="A9" s="72"/>
      <c r="B9" s="73"/>
      <c r="C9" s="73"/>
      <c r="F9" s="31" t="str" cm="1">
        <f t="array" ref="F9">_xlfn.IFS($E9="Yes","Yes",$E9="No","",$E9="","")</f>
        <v/>
      </c>
      <c r="G9" s="73"/>
      <c r="H9" s="74"/>
    </row>
    <row r="10" spans="1:10" s="31" customFormat="1" x14ac:dyDescent="0.35">
      <c r="A10" s="72"/>
      <c r="B10" s="73"/>
      <c r="C10" s="73"/>
      <c r="F10" s="31" t="str" cm="1">
        <f t="array" ref="F10">_xlfn.IFS($E10="Yes","Yes",$E10="No","",$E10="","")</f>
        <v/>
      </c>
      <c r="G10" s="73"/>
      <c r="H10" s="74"/>
    </row>
    <row r="11" spans="1:10" s="31" customFormat="1" x14ac:dyDescent="0.35">
      <c r="A11" s="72"/>
      <c r="B11" s="73"/>
      <c r="C11" s="73"/>
      <c r="F11" s="31" t="str" cm="1">
        <f t="array" ref="F11">_xlfn.IFS($E11="Yes","Yes",$E11="No","",$E11="","")</f>
        <v/>
      </c>
      <c r="G11" s="73"/>
      <c r="H11" s="74"/>
    </row>
    <row r="12" spans="1:10" s="31" customFormat="1" x14ac:dyDescent="0.35">
      <c r="A12" s="72"/>
      <c r="B12" s="73"/>
      <c r="C12" s="73"/>
      <c r="F12" s="31" t="str" cm="1">
        <f t="array" ref="F12">_xlfn.IFS($E12="Yes","Yes",$E12="No","",$E12="","")</f>
        <v/>
      </c>
      <c r="G12" s="73"/>
      <c r="H12" s="74"/>
    </row>
    <row r="13" spans="1:10" s="31" customFormat="1" x14ac:dyDescent="0.35">
      <c r="A13" s="72"/>
      <c r="B13" s="73"/>
      <c r="C13" s="73"/>
      <c r="F13" s="31" t="str" cm="1">
        <f t="array" ref="F13">_xlfn.IFS($E13="Yes","Yes",$E13="No","",$E13="","")</f>
        <v/>
      </c>
      <c r="G13" s="73"/>
      <c r="H13" s="74"/>
    </row>
    <row r="14" spans="1:10" s="31" customFormat="1" x14ac:dyDescent="0.35">
      <c r="A14" s="72"/>
      <c r="B14" s="73"/>
      <c r="C14" s="73"/>
      <c r="F14" s="31" t="str" cm="1">
        <f t="array" ref="F14">_xlfn.IFS($E14="Yes","Yes",$E14="No","",$E14="","")</f>
        <v/>
      </c>
      <c r="G14" s="73"/>
      <c r="H14" s="74"/>
    </row>
    <row r="15" spans="1:10" s="31" customFormat="1" x14ac:dyDescent="0.35">
      <c r="A15" s="72"/>
      <c r="B15" s="73"/>
      <c r="C15" s="73"/>
      <c r="F15" s="31" t="str" cm="1">
        <f t="array" ref="F15">_xlfn.IFS($E15="Yes","Yes",$E15="No","",$E15="","")</f>
        <v/>
      </c>
      <c r="G15" s="73"/>
      <c r="H15" s="74"/>
    </row>
    <row r="16" spans="1:10" s="31" customFormat="1" x14ac:dyDescent="0.35">
      <c r="A16" s="72"/>
      <c r="B16" s="73"/>
      <c r="C16" s="73"/>
      <c r="F16" s="31" t="str" cm="1">
        <f t="array" ref="F16">_xlfn.IFS($E16="Yes","Yes",$E16="No","",$E16="","")</f>
        <v/>
      </c>
      <c r="G16" s="73"/>
      <c r="H16" s="74"/>
    </row>
    <row r="17" spans="1:8" s="31" customFormat="1" x14ac:dyDescent="0.35">
      <c r="A17" s="72"/>
      <c r="B17" s="73"/>
      <c r="C17" s="73"/>
      <c r="F17" s="31" t="str" cm="1">
        <f t="array" ref="F17">_xlfn.IFS($E17="Yes","Yes",$E17="No","",$E17="","")</f>
        <v/>
      </c>
      <c r="G17" s="73"/>
      <c r="H17" s="74"/>
    </row>
    <row r="18" spans="1:8" s="31" customFormat="1" x14ac:dyDescent="0.35">
      <c r="A18" s="72"/>
      <c r="B18" s="73"/>
      <c r="C18" s="73"/>
      <c r="F18" s="31" t="str" cm="1">
        <f t="array" ref="F18">_xlfn.IFS($E18="Yes","Yes",$E18="No","",$E18="","")</f>
        <v/>
      </c>
      <c r="G18" s="73"/>
      <c r="H18" s="74"/>
    </row>
    <row r="19" spans="1:8" s="31" customFormat="1" x14ac:dyDescent="0.35">
      <c r="A19" s="72"/>
      <c r="B19" s="73"/>
      <c r="C19" s="73"/>
      <c r="F19" s="31" t="str" cm="1">
        <f t="array" ref="F19">_xlfn.IFS($E19="Yes","Yes",$E19="No","",$E19="","")</f>
        <v/>
      </c>
      <c r="G19" s="73"/>
      <c r="H19" s="74"/>
    </row>
    <row r="20" spans="1:8" s="31" customFormat="1" x14ac:dyDescent="0.35">
      <c r="A20" s="72"/>
      <c r="B20" s="73"/>
      <c r="C20" s="73"/>
      <c r="F20" s="31" t="str" cm="1">
        <f t="array" ref="F20">_xlfn.IFS($E20="Yes","Yes",$E20="No","",$E20="","")</f>
        <v/>
      </c>
      <c r="G20" s="73"/>
      <c r="H20" s="74"/>
    </row>
    <row r="21" spans="1:8" s="31" customFormat="1" x14ac:dyDescent="0.35">
      <c r="A21" s="72"/>
      <c r="B21" s="73"/>
      <c r="C21" s="73"/>
      <c r="F21" s="31" t="str" cm="1">
        <f t="array" ref="F21">_xlfn.IFS($E21="Yes","Yes",$E21="No","",$E21="","")</f>
        <v/>
      </c>
      <c r="G21" s="73"/>
      <c r="H21" s="74"/>
    </row>
    <row r="22" spans="1:8" s="31" customFormat="1" x14ac:dyDescent="0.35">
      <c r="A22" s="72"/>
      <c r="B22" s="73"/>
      <c r="C22" s="73"/>
      <c r="F22" s="31" t="str" cm="1">
        <f t="array" ref="F22">_xlfn.IFS($E22="Yes","Yes",$E22="No","",$E22="","")</f>
        <v/>
      </c>
      <c r="G22" s="73"/>
      <c r="H22" s="74"/>
    </row>
    <row r="23" spans="1:8" s="31" customFormat="1" x14ac:dyDescent="0.35">
      <c r="A23" s="72"/>
      <c r="B23" s="73"/>
      <c r="C23" s="73"/>
      <c r="F23" s="31" t="str" cm="1">
        <f t="array" ref="F23">_xlfn.IFS($E23="Yes","Yes",$E23="No","",$E23="","")</f>
        <v/>
      </c>
      <c r="G23" s="73"/>
      <c r="H23" s="74"/>
    </row>
    <row r="24" spans="1:8" s="31" customFormat="1" x14ac:dyDescent="0.35">
      <c r="A24" s="72"/>
      <c r="B24" s="73"/>
      <c r="C24" s="73"/>
      <c r="F24" s="31" t="str" cm="1">
        <f t="array" ref="F24">_xlfn.IFS($E24="Yes","Yes",$E24="No","",$E24="","")</f>
        <v/>
      </c>
      <c r="G24" s="73"/>
      <c r="H24" s="74"/>
    </row>
    <row r="25" spans="1:8" s="31" customFormat="1" x14ac:dyDescent="0.35">
      <c r="A25" s="72"/>
      <c r="B25" s="73"/>
      <c r="C25" s="73"/>
      <c r="F25" s="31" t="str" cm="1">
        <f t="array" ref="F25">_xlfn.IFS($E25="Yes","Yes",$E25="No","",$E25="","")</f>
        <v/>
      </c>
      <c r="G25" s="73"/>
      <c r="H25" s="74"/>
    </row>
    <row r="26" spans="1:8" s="31" customFormat="1" x14ac:dyDescent="0.35">
      <c r="A26" s="72"/>
      <c r="B26" s="73"/>
      <c r="C26" s="73"/>
      <c r="F26" s="31" t="str" cm="1">
        <f t="array" ref="F26">_xlfn.IFS($E26="Yes","Yes",$E26="No","",$E26="","")</f>
        <v/>
      </c>
      <c r="G26" s="73"/>
      <c r="H26" s="74"/>
    </row>
    <row r="27" spans="1:8" s="31" customFormat="1" x14ac:dyDescent="0.35">
      <c r="A27" s="72"/>
      <c r="B27" s="73"/>
      <c r="C27" s="73"/>
      <c r="F27" s="31" t="str" cm="1">
        <f t="array" ref="F27">_xlfn.IFS($E27="Yes","Yes",$E27="No","",$E27="","")</f>
        <v/>
      </c>
      <c r="G27" s="73"/>
      <c r="H27" s="74"/>
    </row>
    <row r="28" spans="1:8" s="31" customFormat="1" x14ac:dyDescent="0.35">
      <c r="A28" s="72"/>
      <c r="B28" s="73"/>
      <c r="C28" s="73"/>
      <c r="F28" s="31" t="str" cm="1">
        <f t="array" ref="F28">_xlfn.IFS($E28="Yes","Yes",$E28="No","",$E28="","")</f>
        <v/>
      </c>
      <c r="G28" s="73"/>
      <c r="H28" s="74"/>
    </row>
    <row r="29" spans="1:8" s="31" customFormat="1" x14ac:dyDescent="0.35">
      <c r="A29" s="72"/>
      <c r="B29" s="73"/>
      <c r="C29" s="73"/>
      <c r="F29" s="31" t="str" cm="1">
        <f t="array" ref="F29">_xlfn.IFS($E29="Yes","Yes",$E29="No","",$E29="","")</f>
        <v/>
      </c>
      <c r="G29" s="73"/>
      <c r="H29" s="74"/>
    </row>
    <row r="30" spans="1:8" s="31" customFormat="1" x14ac:dyDescent="0.35">
      <c r="A30" s="72"/>
      <c r="B30" s="73"/>
      <c r="C30" s="73"/>
      <c r="F30" s="31" t="str" cm="1">
        <f t="array" ref="F30">_xlfn.IFS($E30="Yes","Yes",$E30="No","",$E30="","")</f>
        <v/>
      </c>
      <c r="G30" s="73"/>
      <c r="H30" s="74"/>
    </row>
    <row r="31" spans="1:8" s="31" customFormat="1" x14ac:dyDescent="0.35">
      <c r="A31" s="72"/>
      <c r="B31" s="73"/>
      <c r="C31" s="73"/>
      <c r="F31" s="31" t="str" cm="1">
        <f t="array" ref="F31">_xlfn.IFS($E31="Yes","Yes",$E31="No","",$E31="","")</f>
        <v/>
      </c>
      <c r="G31" s="73"/>
      <c r="H31" s="74"/>
    </row>
    <row r="32" spans="1:8" s="31" customFormat="1" x14ac:dyDescent="0.35">
      <c r="A32" s="72"/>
      <c r="B32" s="73"/>
      <c r="C32" s="73"/>
      <c r="F32" s="31" t="str" cm="1">
        <f t="array" ref="F32">_xlfn.IFS($E32="Yes","Yes",$E32="No","",$E32="","")</f>
        <v/>
      </c>
      <c r="G32" s="73"/>
      <c r="H32" s="74"/>
    </row>
    <row r="33" spans="1:8" s="31" customFormat="1" x14ac:dyDescent="0.35">
      <c r="A33" s="72"/>
      <c r="B33" s="73"/>
      <c r="C33" s="73"/>
      <c r="F33" s="31" t="str" cm="1">
        <f t="array" ref="F33">_xlfn.IFS($E33="Yes","Yes",$E33="No","",$E33="","")</f>
        <v/>
      </c>
      <c r="G33" s="73"/>
      <c r="H33" s="74"/>
    </row>
    <row r="34" spans="1:8" s="31" customFormat="1" x14ac:dyDescent="0.35">
      <c r="A34" s="72"/>
      <c r="B34" s="73"/>
      <c r="C34" s="73"/>
      <c r="F34" s="31" t="str" cm="1">
        <f t="array" ref="F34">_xlfn.IFS($E34="Yes","Yes",$E34="No","",$E34="","")</f>
        <v/>
      </c>
      <c r="G34" s="73"/>
      <c r="H34" s="74"/>
    </row>
    <row r="35" spans="1:8" s="31" customFormat="1" x14ac:dyDescent="0.35">
      <c r="A35" s="72"/>
      <c r="B35" s="73"/>
      <c r="C35" s="73"/>
      <c r="F35" s="31" t="str" cm="1">
        <f t="array" ref="F35">_xlfn.IFS($E35="Yes","Yes",$E35="No","",$E35="","")</f>
        <v/>
      </c>
      <c r="G35" s="73"/>
      <c r="H35" s="74"/>
    </row>
    <row r="36" spans="1:8" s="31" customFormat="1" x14ac:dyDescent="0.35">
      <c r="A36" s="72"/>
      <c r="B36" s="73"/>
      <c r="C36" s="73"/>
      <c r="F36" s="31" t="str" cm="1">
        <f t="array" ref="F36">_xlfn.IFS($E36="Yes","Yes",$E36="No","",$E36="","")</f>
        <v/>
      </c>
      <c r="G36" s="73"/>
      <c r="H36" s="74"/>
    </row>
    <row r="37" spans="1:8" s="31" customFormat="1" x14ac:dyDescent="0.35">
      <c r="A37" s="72"/>
      <c r="B37" s="73"/>
      <c r="C37" s="73"/>
      <c r="F37" s="31" t="str" cm="1">
        <f t="array" ref="F37">_xlfn.IFS($E37="Yes","Yes",$E37="No","",$E37="","")</f>
        <v/>
      </c>
      <c r="G37" s="73"/>
      <c r="H37" s="74"/>
    </row>
    <row r="38" spans="1:8" s="31" customFormat="1" x14ac:dyDescent="0.35">
      <c r="A38" s="72"/>
      <c r="B38" s="73"/>
      <c r="C38" s="73"/>
      <c r="F38" s="31" t="str" cm="1">
        <f t="array" ref="F38">_xlfn.IFS($E38="Yes","Yes",$E38="No","",$E38="","")</f>
        <v/>
      </c>
      <c r="G38" s="73"/>
      <c r="H38" s="74"/>
    </row>
    <row r="39" spans="1:8" s="31" customFormat="1" x14ac:dyDescent="0.35">
      <c r="A39" s="72"/>
      <c r="B39" s="73"/>
      <c r="C39" s="73"/>
      <c r="F39" s="31" t="str" cm="1">
        <f t="array" ref="F39">_xlfn.IFS($E39="Yes","Yes",$E39="No","",$E39="","")</f>
        <v/>
      </c>
      <c r="G39" s="73"/>
      <c r="H39" s="74"/>
    </row>
    <row r="40" spans="1:8" s="31" customFormat="1" x14ac:dyDescent="0.35">
      <c r="A40" s="72"/>
      <c r="B40" s="73"/>
      <c r="C40" s="73"/>
      <c r="F40" s="31" t="str" cm="1">
        <f t="array" ref="F40">_xlfn.IFS($E40="Yes","Yes",$E40="No","",$E40="","")</f>
        <v/>
      </c>
      <c r="G40" s="73"/>
      <c r="H40" s="74"/>
    </row>
    <row r="41" spans="1:8" s="31" customFormat="1" x14ac:dyDescent="0.35">
      <c r="A41" s="72"/>
      <c r="B41" s="73"/>
      <c r="C41" s="73"/>
      <c r="F41" s="31" t="str" cm="1">
        <f t="array" ref="F41">_xlfn.IFS($E41="Yes","Yes",$E41="No","",$E41="","")</f>
        <v/>
      </c>
      <c r="G41" s="73"/>
      <c r="H41" s="74"/>
    </row>
    <row r="42" spans="1:8" s="31" customFormat="1" x14ac:dyDescent="0.35">
      <c r="A42" s="72"/>
      <c r="B42" s="73"/>
      <c r="C42" s="73"/>
      <c r="F42" s="31" t="str" cm="1">
        <f t="array" ref="F42">_xlfn.IFS($E42="Yes","Yes",$E42="No","",$E42="","")</f>
        <v/>
      </c>
      <c r="G42" s="73"/>
      <c r="H42" s="74"/>
    </row>
    <row r="43" spans="1:8" s="31" customFormat="1" x14ac:dyDescent="0.35">
      <c r="A43" s="72"/>
      <c r="B43" s="73"/>
      <c r="C43" s="73"/>
      <c r="F43" s="31" t="str" cm="1">
        <f t="array" ref="F43">_xlfn.IFS($E43="Yes","Yes",$E43="No","",$E43="","")</f>
        <v/>
      </c>
      <c r="G43" s="73"/>
      <c r="H43" s="74"/>
    </row>
    <row r="44" spans="1:8" s="31" customFormat="1" x14ac:dyDescent="0.35">
      <c r="A44" s="72"/>
      <c r="B44" s="73"/>
      <c r="C44" s="73"/>
      <c r="F44" s="31" t="str" cm="1">
        <f t="array" ref="F44">_xlfn.IFS($E44="Yes","Yes",$E44="No","",$E44="","")</f>
        <v/>
      </c>
      <c r="G44" s="73"/>
      <c r="H44" s="74"/>
    </row>
    <row r="45" spans="1:8" s="31" customFormat="1" x14ac:dyDescent="0.35">
      <c r="A45" s="72"/>
      <c r="B45" s="73"/>
      <c r="C45" s="73"/>
      <c r="F45" s="31" t="str" cm="1">
        <f t="array" ref="F45">_xlfn.IFS($E45="Yes","Yes",$E45="No","",$E45="","")</f>
        <v/>
      </c>
      <c r="G45" s="73"/>
      <c r="H45" s="74"/>
    </row>
    <row r="46" spans="1:8" s="31" customFormat="1" x14ac:dyDescent="0.35">
      <c r="A46" s="72"/>
      <c r="B46" s="73"/>
      <c r="C46" s="73"/>
      <c r="F46" s="31" t="str" cm="1">
        <f t="array" ref="F46">_xlfn.IFS($E46="Yes","Yes",$E46="No","",$E46="","")</f>
        <v/>
      </c>
      <c r="G46" s="73"/>
      <c r="H46" s="74"/>
    </row>
    <row r="47" spans="1:8" s="31" customFormat="1" x14ac:dyDescent="0.35">
      <c r="A47" s="72"/>
      <c r="B47" s="73"/>
      <c r="C47" s="73"/>
      <c r="F47" s="31" t="str" cm="1">
        <f t="array" ref="F47">_xlfn.IFS($E47="Yes","Yes",$E47="No","",$E47="","")</f>
        <v/>
      </c>
      <c r="G47" s="73"/>
      <c r="H47" s="74"/>
    </row>
    <row r="48" spans="1:8" s="31" customFormat="1" x14ac:dyDescent="0.35">
      <c r="A48" s="72"/>
      <c r="B48" s="73"/>
      <c r="C48" s="73"/>
      <c r="F48" s="31" t="str" cm="1">
        <f t="array" ref="F48">_xlfn.IFS($E48="Yes","Yes",$E48="No","",$E48="","")</f>
        <v/>
      </c>
      <c r="G48" s="73"/>
      <c r="H48" s="74"/>
    </row>
    <row r="49" spans="1:8" s="31" customFormat="1" x14ac:dyDescent="0.35">
      <c r="A49" s="72"/>
      <c r="B49" s="73"/>
      <c r="C49" s="73"/>
      <c r="F49" s="31" t="str" cm="1">
        <f t="array" ref="F49">_xlfn.IFS($E49="Yes","Yes",$E49="No","",$E49="","")</f>
        <v/>
      </c>
      <c r="G49" s="73"/>
      <c r="H49" s="74"/>
    </row>
    <row r="50" spans="1:8" s="31" customFormat="1" x14ac:dyDescent="0.35">
      <c r="A50" s="72"/>
      <c r="B50" s="73"/>
      <c r="C50" s="73"/>
      <c r="F50" s="31" t="str" cm="1">
        <f t="array" ref="F50">_xlfn.IFS($E50="Yes","Yes",$E50="No","",$E50="","")</f>
        <v/>
      </c>
      <c r="G50" s="73"/>
      <c r="H50" s="74"/>
    </row>
    <row r="51" spans="1:8" s="31" customFormat="1" x14ac:dyDescent="0.35">
      <c r="A51" s="72"/>
      <c r="B51" s="73"/>
      <c r="C51" s="73"/>
      <c r="F51" s="31" t="str" cm="1">
        <f t="array" ref="F51">_xlfn.IFS($E51="Yes","Yes",$E51="No","",$E51="","")</f>
        <v/>
      </c>
      <c r="G51" s="73"/>
      <c r="H51" s="74"/>
    </row>
    <row r="52" spans="1:8" s="31" customFormat="1" x14ac:dyDescent="0.35">
      <c r="A52" s="72"/>
      <c r="B52" s="73"/>
      <c r="C52" s="73"/>
      <c r="F52" s="31" t="str" cm="1">
        <f t="array" ref="F52">_xlfn.IFS($E52="Yes","Yes",$E52="No","",$E52="","")</f>
        <v/>
      </c>
      <c r="G52" s="73"/>
      <c r="H52" s="74"/>
    </row>
    <row r="53" spans="1:8" s="31" customFormat="1" x14ac:dyDescent="0.35">
      <c r="A53" s="72"/>
      <c r="B53" s="73"/>
      <c r="C53" s="73"/>
      <c r="F53" s="31" t="str" cm="1">
        <f t="array" ref="F53">_xlfn.IFS($E53="Yes","Yes",$E53="No","",$E53="","")</f>
        <v/>
      </c>
      <c r="G53" s="73"/>
      <c r="H53" s="74"/>
    </row>
    <row r="54" spans="1:8" s="31" customFormat="1" x14ac:dyDescent="0.35">
      <c r="A54" s="72"/>
      <c r="B54" s="73"/>
      <c r="C54" s="73"/>
      <c r="F54" s="31" t="str" cm="1">
        <f t="array" ref="F54">_xlfn.IFS($E54="Yes","Yes",$E54="No","",$E54="","")</f>
        <v/>
      </c>
      <c r="G54" s="73"/>
      <c r="H54" s="74"/>
    </row>
    <row r="55" spans="1:8" s="31" customFormat="1" x14ac:dyDescent="0.35">
      <c r="A55" s="72"/>
      <c r="B55" s="73"/>
      <c r="C55" s="73"/>
      <c r="F55" s="31" t="str" cm="1">
        <f t="array" ref="F55">_xlfn.IFS($E55="Yes","Yes",$E55="No","",$E55="","")</f>
        <v/>
      </c>
      <c r="G55" s="73"/>
      <c r="H55" s="74"/>
    </row>
    <row r="56" spans="1:8" s="31" customFormat="1" x14ac:dyDescent="0.35">
      <c r="A56" s="72"/>
      <c r="B56" s="73"/>
      <c r="C56" s="73"/>
      <c r="F56" s="31" t="str" cm="1">
        <f t="array" ref="F56">_xlfn.IFS($E56="Yes","Yes",$E56="No","",$E56="","")</f>
        <v/>
      </c>
      <c r="G56" s="73"/>
      <c r="H56" s="74"/>
    </row>
    <row r="57" spans="1:8" s="31" customFormat="1" x14ac:dyDescent="0.35">
      <c r="A57" s="72"/>
      <c r="B57" s="73"/>
      <c r="C57" s="73"/>
      <c r="F57" s="31" t="str" cm="1">
        <f t="array" ref="F57">_xlfn.IFS($E57="Yes","Yes",$E57="No","",$E57="","")</f>
        <v/>
      </c>
      <c r="G57" s="73"/>
      <c r="H57" s="74"/>
    </row>
    <row r="58" spans="1:8" s="31" customFormat="1" x14ac:dyDescent="0.35">
      <c r="A58" s="72"/>
      <c r="B58" s="73"/>
      <c r="C58" s="73"/>
      <c r="F58" s="31" t="str" cm="1">
        <f t="array" ref="F58">_xlfn.IFS($E58="Yes","Yes",$E58="No","",$E58="","")</f>
        <v/>
      </c>
      <c r="G58" s="73"/>
      <c r="H58" s="74"/>
    </row>
    <row r="59" spans="1:8" s="31" customFormat="1" x14ac:dyDescent="0.35">
      <c r="A59" s="72"/>
      <c r="B59" s="73"/>
      <c r="C59" s="73"/>
      <c r="F59" s="31" t="str" cm="1">
        <f t="array" ref="F59">_xlfn.IFS($E59="Yes","Yes",$E59="No","",$E59="","")</f>
        <v/>
      </c>
      <c r="G59" s="73"/>
      <c r="H59" s="74"/>
    </row>
    <row r="60" spans="1:8" s="31" customFormat="1" x14ac:dyDescent="0.35">
      <c r="A60" s="72"/>
      <c r="B60" s="73"/>
      <c r="C60" s="73"/>
      <c r="F60" s="31" t="str" cm="1">
        <f t="array" ref="F60">_xlfn.IFS($E60="Yes","Yes",$E60="No","",$E60="","")</f>
        <v/>
      </c>
      <c r="G60" s="73"/>
      <c r="H60" s="74"/>
    </row>
    <row r="61" spans="1:8" s="31" customFormat="1" x14ac:dyDescent="0.35">
      <c r="A61" s="72"/>
      <c r="B61" s="73"/>
      <c r="C61" s="73"/>
      <c r="F61" s="31" t="str" cm="1">
        <f t="array" ref="F61">_xlfn.IFS($E61="Yes","Yes",$E61="No","",$E61="","")</f>
        <v/>
      </c>
      <c r="G61" s="73"/>
      <c r="H61" s="74"/>
    </row>
    <row r="62" spans="1:8" s="31" customFormat="1" x14ac:dyDescent="0.35">
      <c r="A62" s="72"/>
      <c r="B62" s="73"/>
      <c r="C62" s="73"/>
      <c r="F62" s="31" t="str" cm="1">
        <f t="array" ref="F62">_xlfn.IFS($E62="Yes","Yes",$E62="No","",$E62="","")</f>
        <v/>
      </c>
      <c r="G62" s="73"/>
      <c r="H62" s="74"/>
    </row>
    <row r="63" spans="1:8" s="31" customFormat="1" x14ac:dyDescent="0.35">
      <c r="A63" s="72"/>
      <c r="B63" s="73"/>
      <c r="C63" s="73"/>
      <c r="F63" s="31" t="str" cm="1">
        <f t="array" ref="F63">_xlfn.IFS($E63="Yes","Yes",$E63="No","",$E63="","")</f>
        <v/>
      </c>
      <c r="G63" s="73"/>
      <c r="H63" s="74"/>
    </row>
    <row r="64" spans="1:8" s="31" customFormat="1" x14ac:dyDescent="0.35">
      <c r="A64" s="72"/>
      <c r="B64" s="73"/>
      <c r="C64" s="73"/>
      <c r="F64" s="31" t="str" cm="1">
        <f t="array" ref="F64">_xlfn.IFS($E64="Yes","Yes",$E64="No","",$E64="","")</f>
        <v/>
      </c>
      <c r="G64" s="73"/>
      <c r="H64" s="74"/>
    </row>
    <row r="65" spans="1:8" s="31" customFormat="1" x14ac:dyDescent="0.35">
      <c r="A65" s="72"/>
      <c r="B65" s="73"/>
      <c r="C65" s="73"/>
      <c r="F65" s="31" t="str" cm="1">
        <f t="array" ref="F65">_xlfn.IFS($E65="Yes","Yes",$E65="No","",$E65="","")</f>
        <v/>
      </c>
      <c r="G65" s="73"/>
      <c r="H65" s="74"/>
    </row>
    <row r="66" spans="1:8" s="31" customFormat="1" x14ac:dyDescent="0.35">
      <c r="A66" s="72"/>
      <c r="B66" s="73"/>
      <c r="C66" s="73"/>
      <c r="F66" s="31" t="str" cm="1">
        <f t="array" ref="F66">_xlfn.IFS($E66="Yes","Yes",$E66="No","",$E66="","")</f>
        <v/>
      </c>
      <c r="G66" s="73"/>
      <c r="H66" s="74"/>
    </row>
    <row r="67" spans="1:8" s="31" customFormat="1" x14ac:dyDescent="0.35">
      <c r="A67" s="72"/>
      <c r="B67" s="73"/>
      <c r="C67" s="73"/>
      <c r="F67" s="31" t="str" cm="1">
        <f t="array" ref="F67">_xlfn.IFS($E67="Yes","Yes",$E67="No","",$E67="","")</f>
        <v/>
      </c>
      <c r="G67" s="73"/>
      <c r="H67" s="74"/>
    </row>
    <row r="68" spans="1:8" s="31" customFormat="1" x14ac:dyDescent="0.35">
      <c r="A68" s="72"/>
      <c r="B68" s="73"/>
      <c r="C68" s="73"/>
      <c r="F68" s="31" t="str" cm="1">
        <f t="array" ref="F68">_xlfn.IFS($E68="Yes","Yes",$E68="No","",$E68="","")</f>
        <v/>
      </c>
      <c r="G68" s="73"/>
      <c r="H68" s="74"/>
    </row>
    <row r="69" spans="1:8" s="31" customFormat="1" x14ac:dyDescent="0.35">
      <c r="A69" s="72"/>
      <c r="B69" s="73"/>
      <c r="C69" s="73"/>
      <c r="F69" s="31" t="str" cm="1">
        <f t="array" ref="F69">_xlfn.IFS($E69="Yes","Yes",$E69="No","",$E69="","")</f>
        <v/>
      </c>
      <c r="G69" s="73"/>
      <c r="H69" s="74"/>
    </row>
    <row r="70" spans="1:8" s="31" customFormat="1" x14ac:dyDescent="0.35">
      <c r="A70" s="72"/>
      <c r="B70" s="73"/>
      <c r="C70" s="73"/>
      <c r="F70" s="31" t="str" cm="1">
        <f t="array" ref="F70">_xlfn.IFS($E70="Yes","Yes",$E70="No","",$E70="","")</f>
        <v/>
      </c>
      <c r="G70" s="73"/>
      <c r="H70" s="74"/>
    </row>
    <row r="71" spans="1:8" s="31" customFormat="1" x14ac:dyDescent="0.35">
      <c r="A71" s="72"/>
      <c r="B71" s="73"/>
      <c r="C71" s="73"/>
      <c r="F71" s="31" t="str" cm="1">
        <f t="array" ref="F71">_xlfn.IFS($E71="Yes","Yes",$E71="No","",$E71="","")</f>
        <v/>
      </c>
      <c r="G71" s="73"/>
      <c r="H71" s="74"/>
    </row>
    <row r="72" spans="1:8" s="31" customFormat="1" x14ac:dyDescent="0.35">
      <c r="A72" s="72"/>
      <c r="B72" s="73"/>
      <c r="C72" s="73"/>
      <c r="F72" s="31" t="str" cm="1">
        <f t="array" ref="F72">_xlfn.IFS($E72="Yes","Yes",$E72="No","",$E72="","")</f>
        <v/>
      </c>
      <c r="G72" s="73"/>
      <c r="H72" s="74"/>
    </row>
    <row r="73" spans="1:8" s="31" customFormat="1" x14ac:dyDescent="0.35">
      <c r="A73" s="72"/>
      <c r="B73" s="73"/>
      <c r="C73" s="73"/>
      <c r="F73" s="31" t="str" cm="1">
        <f t="array" ref="F73">_xlfn.IFS($E73="Yes","Yes",$E73="No","",$E73="","")</f>
        <v/>
      </c>
      <c r="G73" s="73"/>
      <c r="H73" s="74"/>
    </row>
    <row r="74" spans="1:8" s="31" customFormat="1" x14ac:dyDescent="0.35">
      <c r="A74" s="72"/>
      <c r="B74" s="73"/>
      <c r="C74" s="73"/>
      <c r="F74" s="31" t="str" cm="1">
        <f t="array" ref="F74">_xlfn.IFS($E74="Yes","Yes",$E74="No","",$E74="","")</f>
        <v/>
      </c>
      <c r="G74" s="73"/>
      <c r="H74" s="74"/>
    </row>
    <row r="75" spans="1:8" s="31" customFormat="1" x14ac:dyDescent="0.35">
      <c r="A75" s="72"/>
      <c r="B75" s="73"/>
      <c r="C75" s="73"/>
      <c r="F75" s="31" t="str" cm="1">
        <f t="array" ref="F75">_xlfn.IFS($E75="Yes","Yes",$E75="No","",$E75="","")</f>
        <v/>
      </c>
      <c r="G75" s="73"/>
      <c r="H75" s="74"/>
    </row>
    <row r="76" spans="1:8" s="31" customFormat="1" x14ac:dyDescent="0.35">
      <c r="A76" s="72"/>
      <c r="B76" s="73"/>
      <c r="C76" s="73"/>
      <c r="F76" s="31" t="str" cm="1">
        <f t="array" ref="F76">_xlfn.IFS($E76="Yes","Yes",$E76="No","",$E76="","")</f>
        <v/>
      </c>
      <c r="G76" s="73"/>
      <c r="H76" s="74"/>
    </row>
    <row r="77" spans="1:8" s="31" customFormat="1" x14ac:dyDescent="0.35">
      <c r="A77" s="72"/>
      <c r="B77" s="73"/>
      <c r="C77" s="73"/>
      <c r="F77" s="31" t="str" cm="1">
        <f t="array" ref="F77">_xlfn.IFS($E77="Yes","Yes",$E77="No","",$E77="","")</f>
        <v/>
      </c>
      <c r="G77" s="73"/>
      <c r="H77" s="74"/>
    </row>
    <row r="78" spans="1:8" s="31" customFormat="1" x14ac:dyDescent="0.35">
      <c r="A78" s="72"/>
      <c r="B78" s="73"/>
      <c r="C78" s="73"/>
      <c r="F78" s="31" t="str" cm="1">
        <f t="array" ref="F78">_xlfn.IFS($E78="Yes","Yes",$E78="No","",$E78="","")</f>
        <v/>
      </c>
      <c r="G78" s="73"/>
      <c r="H78" s="74"/>
    </row>
    <row r="79" spans="1:8" s="31" customFormat="1" x14ac:dyDescent="0.35">
      <c r="A79" s="72"/>
      <c r="B79" s="73"/>
      <c r="C79" s="73"/>
      <c r="F79" s="31" t="str" cm="1">
        <f t="array" ref="F79">_xlfn.IFS($E79="Yes","Yes",$E79="No","",$E79="","")</f>
        <v/>
      </c>
      <c r="G79" s="73"/>
      <c r="H79" s="74"/>
    </row>
    <row r="80" spans="1:8" s="31" customFormat="1" x14ac:dyDescent="0.35">
      <c r="A80" s="72"/>
      <c r="B80" s="73"/>
      <c r="C80" s="73"/>
      <c r="F80" s="31" t="str" cm="1">
        <f t="array" ref="F80">_xlfn.IFS($E80="Yes","Yes",$E80="No","",$E80="","")</f>
        <v/>
      </c>
      <c r="G80" s="73"/>
      <c r="H80" s="74"/>
    </row>
    <row r="81" spans="1:8" s="31" customFormat="1" x14ac:dyDescent="0.35">
      <c r="A81" s="72"/>
      <c r="B81" s="73"/>
      <c r="C81" s="73"/>
      <c r="F81" s="31" t="str" cm="1">
        <f t="array" ref="F81">_xlfn.IFS($E81="Yes","Yes",$E81="No","",$E81="","")</f>
        <v/>
      </c>
      <c r="G81" s="73"/>
      <c r="H81" s="74"/>
    </row>
    <row r="82" spans="1:8" s="31" customFormat="1" x14ac:dyDescent="0.35">
      <c r="A82" s="72"/>
      <c r="B82" s="73"/>
      <c r="C82" s="73"/>
      <c r="F82" s="31" t="str" cm="1">
        <f t="array" ref="F82">_xlfn.IFS($E82="Yes","Yes",$E82="No","",$E82="","")</f>
        <v/>
      </c>
      <c r="G82" s="73"/>
      <c r="H82" s="74"/>
    </row>
    <row r="83" spans="1:8" s="31" customFormat="1" x14ac:dyDescent="0.35">
      <c r="A83" s="72"/>
      <c r="B83" s="73"/>
      <c r="C83" s="73"/>
      <c r="F83" s="31" t="str" cm="1">
        <f t="array" ref="F83">_xlfn.IFS($E83="Yes","Yes",$E83="No","",$E83="","")</f>
        <v/>
      </c>
      <c r="G83" s="73"/>
      <c r="H83" s="74"/>
    </row>
    <row r="84" spans="1:8" s="31" customFormat="1" x14ac:dyDescent="0.35">
      <c r="A84" s="72"/>
      <c r="B84" s="73"/>
      <c r="C84" s="73"/>
      <c r="F84" s="31" t="str" cm="1">
        <f t="array" ref="F84">_xlfn.IFS($E84="Yes","Yes",$E84="No","",$E84="","")</f>
        <v/>
      </c>
      <c r="G84" s="73"/>
      <c r="H84" s="74"/>
    </row>
    <row r="85" spans="1:8" s="31" customFormat="1" x14ac:dyDescent="0.35">
      <c r="A85" s="72"/>
      <c r="B85" s="73"/>
      <c r="C85" s="73"/>
      <c r="F85" s="31" t="str" cm="1">
        <f t="array" ref="F85">_xlfn.IFS($E85="Yes","Yes",$E85="No","",$E85="","")</f>
        <v/>
      </c>
      <c r="G85" s="73"/>
      <c r="H85" s="74"/>
    </row>
    <row r="86" spans="1:8" s="31" customFormat="1" x14ac:dyDescent="0.35">
      <c r="A86" s="72"/>
      <c r="B86" s="73"/>
      <c r="C86" s="73"/>
      <c r="F86" s="31" t="str" cm="1">
        <f t="array" ref="F86">_xlfn.IFS($E86="Yes","Yes",$E86="No","",$E86="","")</f>
        <v/>
      </c>
      <c r="G86" s="73"/>
      <c r="H86" s="74"/>
    </row>
    <row r="87" spans="1:8" s="31" customFormat="1" x14ac:dyDescent="0.35">
      <c r="A87" s="72"/>
      <c r="B87" s="73"/>
      <c r="C87" s="73"/>
      <c r="F87" s="31" t="str" cm="1">
        <f t="array" ref="F87">_xlfn.IFS($E87="Yes","Yes",$E87="No","",$E87="","")</f>
        <v/>
      </c>
      <c r="G87" s="73"/>
      <c r="H87" s="74"/>
    </row>
    <row r="88" spans="1:8" s="31" customFormat="1" x14ac:dyDescent="0.35">
      <c r="A88" s="72"/>
      <c r="B88" s="73"/>
      <c r="C88" s="73"/>
      <c r="F88" s="31" t="str" cm="1">
        <f t="array" ref="F88">_xlfn.IFS($E88="Yes","Yes",$E88="No","",$E88="","")</f>
        <v/>
      </c>
      <c r="G88" s="73"/>
      <c r="H88" s="74"/>
    </row>
    <row r="89" spans="1:8" s="31" customFormat="1" x14ac:dyDescent="0.35">
      <c r="A89" s="72"/>
      <c r="B89" s="73"/>
      <c r="C89" s="73"/>
      <c r="F89" s="31" t="str" cm="1">
        <f t="array" ref="F89">_xlfn.IFS($E89="Yes","Yes",$E89="No","",$E89="","")</f>
        <v/>
      </c>
      <c r="G89" s="73"/>
      <c r="H89" s="74"/>
    </row>
    <row r="90" spans="1:8" s="31" customFormat="1" x14ac:dyDescent="0.35">
      <c r="A90" s="72"/>
      <c r="B90" s="73"/>
      <c r="C90" s="73"/>
      <c r="F90" s="31" t="str" cm="1">
        <f t="array" ref="F90">_xlfn.IFS($E90="Yes","Yes",$E90="No","",$E90="","")</f>
        <v/>
      </c>
      <c r="G90" s="73"/>
      <c r="H90" s="74"/>
    </row>
    <row r="91" spans="1:8" s="31" customFormat="1" x14ac:dyDescent="0.35">
      <c r="A91" s="72"/>
      <c r="B91" s="73"/>
      <c r="C91" s="73"/>
      <c r="F91" s="31" t="str" cm="1">
        <f t="array" ref="F91">_xlfn.IFS($E91="Yes","Yes",$E91="No","",$E91="","")</f>
        <v/>
      </c>
      <c r="G91" s="73"/>
      <c r="H91" s="74"/>
    </row>
    <row r="92" spans="1:8" s="31" customFormat="1" x14ac:dyDescent="0.35">
      <c r="A92" s="72"/>
      <c r="B92" s="73"/>
      <c r="C92" s="73"/>
      <c r="F92" s="31" t="str" cm="1">
        <f t="array" ref="F92">_xlfn.IFS($E92="Yes","Yes",$E92="No","",$E92="","")</f>
        <v/>
      </c>
      <c r="G92" s="73"/>
      <c r="H92" s="74"/>
    </row>
    <row r="93" spans="1:8" s="31" customFormat="1" x14ac:dyDescent="0.35">
      <c r="A93" s="72"/>
      <c r="B93" s="73"/>
      <c r="C93" s="73"/>
      <c r="F93" s="31" t="str" cm="1">
        <f t="array" ref="F93">_xlfn.IFS($E93="Yes","Yes",$E93="No","",$E93="","")</f>
        <v/>
      </c>
      <c r="G93" s="73"/>
      <c r="H93" s="74"/>
    </row>
    <row r="94" spans="1:8" s="31" customFormat="1" x14ac:dyDescent="0.35">
      <c r="A94" s="72"/>
      <c r="B94" s="73"/>
      <c r="C94" s="73"/>
      <c r="F94" s="31" t="str" cm="1">
        <f t="array" ref="F94">_xlfn.IFS($E94="Yes","Yes",$E94="No","",$E94="","")</f>
        <v/>
      </c>
      <c r="G94" s="73"/>
      <c r="H94" s="74"/>
    </row>
    <row r="95" spans="1:8" s="31" customFormat="1" x14ac:dyDescent="0.35">
      <c r="A95" s="72"/>
      <c r="B95" s="73"/>
      <c r="C95" s="73"/>
      <c r="F95" s="31" t="str" cm="1">
        <f t="array" ref="F95">_xlfn.IFS($E95="Yes","Yes",$E95="No","",$E95="","")</f>
        <v/>
      </c>
      <c r="G95" s="73"/>
      <c r="H95" s="74"/>
    </row>
    <row r="96" spans="1:8" s="31" customFormat="1" x14ac:dyDescent="0.35">
      <c r="A96" s="72"/>
      <c r="B96" s="73"/>
      <c r="C96" s="73"/>
      <c r="F96" s="31" t="str" cm="1">
        <f t="array" ref="F96">_xlfn.IFS($E96="Yes","Yes",$E96="No","",$E96="","")</f>
        <v/>
      </c>
      <c r="G96" s="73"/>
      <c r="H96" s="74"/>
    </row>
    <row r="97" spans="1:8" s="31" customFormat="1" x14ac:dyDescent="0.35">
      <c r="A97" s="72"/>
      <c r="B97" s="73"/>
      <c r="C97" s="73"/>
      <c r="F97" s="31" t="str" cm="1">
        <f t="array" ref="F97">_xlfn.IFS($E97="Yes","Yes",$E97="No","",$E97="","")</f>
        <v/>
      </c>
      <c r="G97" s="73"/>
      <c r="H97" s="74"/>
    </row>
    <row r="98" spans="1:8" s="31" customFormat="1" x14ac:dyDescent="0.35">
      <c r="A98" s="72"/>
      <c r="B98" s="73"/>
      <c r="C98" s="73"/>
      <c r="F98" s="31" t="str" cm="1">
        <f t="array" ref="F98">_xlfn.IFS($E98="Yes","Yes",$E98="No","",$E98="","")</f>
        <v/>
      </c>
      <c r="G98" s="73"/>
      <c r="H98" s="74"/>
    </row>
    <row r="99" spans="1:8" s="31" customFormat="1" x14ac:dyDescent="0.35">
      <c r="A99" s="72"/>
      <c r="B99" s="73"/>
      <c r="C99" s="73"/>
      <c r="F99" s="31" t="str" cm="1">
        <f t="array" ref="F99">_xlfn.IFS($E99="Yes","Yes",$E99="No","",$E99="","")</f>
        <v/>
      </c>
      <c r="G99" s="73"/>
      <c r="H99" s="74"/>
    </row>
    <row r="100" spans="1:8" s="31" customFormat="1" x14ac:dyDescent="0.35">
      <c r="A100" s="72"/>
      <c r="B100" s="73"/>
      <c r="C100" s="73"/>
      <c r="F100" s="31" t="str" cm="1">
        <f t="array" ref="F100">_xlfn.IFS($E100="Yes","Yes",$E100="No","",$E100="","")</f>
        <v/>
      </c>
      <c r="G100" s="73"/>
      <c r="H100" s="74"/>
    </row>
    <row r="101" spans="1:8" s="31" customFormat="1" x14ac:dyDescent="0.35">
      <c r="A101" s="72"/>
      <c r="B101" s="73"/>
      <c r="C101" s="73"/>
      <c r="F101" s="31" t="str" cm="1">
        <f t="array" ref="F101">_xlfn.IFS($E101="Yes","Yes",$E101="No","",$E101="","")</f>
        <v/>
      </c>
      <c r="G101" s="73"/>
      <c r="H101" s="74"/>
    </row>
    <row r="102" spans="1:8" s="31" customFormat="1" x14ac:dyDescent="0.35">
      <c r="A102" s="72"/>
      <c r="B102" s="73"/>
      <c r="C102" s="73"/>
      <c r="F102" s="31" t="str" cm="1">
        <f t="array" ref="F102">_xlfn.IFS($E102="Yes","Yes",$E102="No","",$E102="","")</f>
        <v/>
      </c>
      <c r="G102" s="73"/>
      <c r="H102" s="74"/>
    </row>
    <row r="103" spans="1:8" s="31" customFormat="1" x14ac:dyDescent="0.35">
      <c r="A103" s="72"/>
      <c r="B103" s="73"/>
      <c r="C103" s="73"/>
      <c r="F103" s="31" t="str" cm="1">
        <f t="array" ref="F103">_xlfn.IFS($E103="Yes","Yes",$E103="No","",$E103="","")</f>
        <v/>
      </c>
      <c r="G103" s="73"/>
      <c r="H103" s="74"/>
    </row>
    <row r="104" spans="1:8" s="31" customFormat="1" x14ac:dyDescent="0.35">
      <c r="A104" s="72"/>
      <c r="B104" s="73"/>
      <c r="C104" s="73"/>
      <c r="F104" s="31" t="str" cm="1">
        <f t="array" ref="F104">_xlfn.IFS($E104="Yes","Yes",$E104="No","",$E104="","")</f>
        <v/>
      </c>
      <c r="G104" s="73"/>
      <c r="H104" s="74"/>
    </row>
    <row r="105" spans="1:8" s="31" customFormat="1" x14ac:dyDescent="0.35">
      <c r="A105" s="72"/>
      <c r="B105" s="73"/>
      <c r="C105" s="73"/>
      <c r="F105" s="31" t="str" cm="1">
        <f t="array" ref="F105">_xlfn.IFS($E105="Yes","Yes",$E105="No","",$E105="","")</f>
        <v/>
      </c>
      <c r="G105" s="73"/>
      <c r="H105" s="74"/>
    </row>
    <row r="106" spans="1:8" s="31" customFormat="1" x14ac:dyDescent="0.35">
      <c r="A106" s="72"/>
      <c r="B106" s="73"/>
      <c r="C106" s="73"/>
      <c r="F106" s="31" t="str" cm="1">
        <f t="array" ref="F106">_xlfn.IFS($E106="Yes","Yes",$E106="No","",$E106="","")</f>
        <v/>
      </c>
      <c r="G106" s="73"/>
      <c r="H106" s="74"/>
    </row>
    <row r="107" spans="1:8" s="31" customFormat="1" x14ac:dyDescent="0.35">
      <c r="A107" s="72"/>
      <c r="B107" s="73"/>
      <c r="C107" s="73"/>
      <c r="F107" s="31" t="str" cm="1">
        <f t="array" ref="F107">_xlfn.IFS($E107="Yes","Yes",$E107="No","",$E107="","")</f>
        <v/>
      </c>
      <c r="G107" s="73"/>
      <c r="H107" s="74"/>
    </row>
    <row r="108" spans="1:8" s="31" customFormat="1" x14ac:dyDescent="0.35">
      <c r="A108" s="72"/>
      <c r="B108" s="73"/>
      <c r="C108" s="73"/>
      <c r="F108" s="31" t="str" cm="1">
        <f t="array" ref="F108">_xlfn.IFS($E108="Yes","Yes",$E108="No","",$E108="","")</f>
        <v/>
      </c>
      <c r="G108" s="73"/>
      <c r="H108" s="74"/>
    </row>
    <row r="109" spans="1:8" s="31" customFormat="1" x14ac:dyDescent="0.35">
      <c r="A109" s="72"/>
      <c r="B109" s="73"/>
      <c r="C109" s="73"/>
      <c r="F109" s="31" t="str" cm="1">
        <f t="array" ref="F109">_xlfn.IFS($E109="Yes","Yes",$E109="No","",$E109="","")</f>
        <v/>
      </c>
      <c r="G109" s="73"/>
      <c r="H109" s="74"/>
    </row>
    <row r="110" spans="1:8" s="31" customFormat="1" x14ac:dyDescent="0.35">
      <c r="A110" s="72"/>
      <c r="B110" s="73"/>
      <c r="C110" s="73"/>
      <c r="F110" s="31" t="str" cm="1">
        <f t="array" ref="F110">_xlfn.IFS($E110="Yes","Yes",$E110="No","",$E110="","")</f>
        <v/>
      </c>
      <c r="G110" s="73"/>
      <c r="H110" s="74"/>
    </row>
    <row r="111" spans="1:8" s="31" customFormat="1" x14ac:dyDescent="0.35">
      <c r="A111" s="72"/>
      <c r="B111" s="73"/>
      <c r="C111" s="73"/>
      <c r="F111" s="31" t="str" cm="1">
        <f t="array" ref="F111">_xlfn.IFS($E111="Yes","Yes",$E111="No","",$E111="","")</f>
        <v/>
      </c>
      <c r="G111" s="73"/>
      <c r="H111" s="74"/>
    </row>
    <row r="112" spans="1:8" s="31" customFormat="1" x14ac:dyDescent="0.35">
      <c r="A112" s="72"/>
      <c r="B112" s="73"/>
      <c r="C112" s="73"/>
      <c r="F112" s="31" t="str" cm="1">
        <f t="array" ref="F112">_xlfn.IFS($E112="Yes","Yes",$E112="No","",$E112="","")</f>
        <v/>
      </c>
      <c r="G112" s="73"/>
      <c r="H112" s="74"/>
    </row>
    <row r="113" spans="1:8" s="31" customFormat="1" x14ac:dyDescent="0.35">
      <c r="A113" s="72"/>
      <c r="B113" s="73"/>
      <c r="C113" s="73"/>
      <c r="F113" s="31" t="str" cm="1">
        <f t="array" ref="F113">_xlfn.IFS($E113="Yes","Yes",$E113="No","",$E113="","")</f>
        <v/>
      </c>
      <c r="G113" s="73"/>
      <c r="H113" s="74"/>
    </row>
    <row r="114" spans="1:8" s="31" customFormat="1" x14ac:dyDescent="0.35">
      <c r="A114" s="72"/>
      <c r="B114" s="73"/>
      <c r="C114" s="73"/>
      <c r="F114" s="31" t="str" cm="1">
        <f t="array" ref="F114">_xlfn.IFS($E114="Yes","Yes",$E114="No","",$E114="","")</f>
        <v/>
      </c>
      <c r="G114" s="73"/>
      <c r="H114" s="74"/>
    </row>
    <row r="115" spans="1:8" s="31" customFormat="1" x14ac:dyDescent="0.35">
      <c r="A115" s="72"/>
      <c r="B115" s="73"/>
      <c r="C115" s="73"/>
      <c r="F115" s="31" t="str" cm="1">
        <f t="array" ref="F115">_xlfn.IFS($E115="Yes","Yes",$E115="No","",$E115="","")</f>
        <v/>
      </c>
      <c r="G115" s="73"/>
      <c r="H115" s="74"/>
    </row>
    <row r="116" spans="1:8" s="31" customFormat="1" x14ac:dyDescent="0.35">
      <c r="A116" s="72"/>
      <c r="B116" s="73"/>
      <c r="C116" s="73"/>
      <c r="F116" s="31" t="str" cm="1">
        <f t="array" ref="F116">_xlfn.IFS($E116="Yes","Yes",$E116="No","",$E116="","")</f>
        <v/>
      </c>
      <c r="G116" s="73"/>
      <c r="H116" s="74"/>
    </row>
    <row r="117" spans="1:8" s="31" customFormat="1" x14ac:dyDescent="0.35">
      <c r="A117" s="72"/>
      <c r="B117" s="73"/>
      <c r="C117" s="73"/>
      <c r="F117" s="31" t="str" cm="1">
        <f t="array" ref="F117">_xlfn.IFS($E117="Yes","Yes",$E117="No","",$E117="","")</f>
        <v/>
      </c>
      <c r="G117" s="73"/>
      <c r="H117" s="74"/>
    </row>
    <row r="118" spans="1:8" s="31" customFormat="1" x14ac:dyDescent="0.35">
      <c r="A118" s="72"/>
      <c r="B118" s="73"/>
      <c r="C118" s="73"/>
      <c r="F118" s="31" t="str" cm="1">
        <f t="array" ref="F118">_xlfn.IFS($E118="Yes","Yes",$E118="No","",$E118="","")</f>
        <v/>
      </c>
      <c r="G118" s="73"/>
      <c r="H118" s="74"/>
    </row>
    <row r="119" spans="1:8" s="31" customFormat="1" x14ac:dyDescent="0.35">
      <c r="A119" s="72"/>
      <c r="B119" s="73"/>
      <c r="C119" s="73"/>
      <c r="F119" s="31" t="str" cm="1">
        <f t="array" ref="F119">_xlfn.IFS($E119="Yes","Yes",$E119="No","",$E119="","")</f>
        <v/>
      </c>
      <c r="G119" s="73"/>
      <c r="H119" s="74"/>
    </row>
    <row r="120" spans="1:8" s="31" customFormat="1" x14ac:dyDescent="0.35">
      <c r="A120" s="72"/>
      <c r="B120" s="73"/>
      <c r="C120" s="73"/>
      <c r="F120" s="31" t="str" cm="1">
        <f t="array" ref="F120">_xlfn.IFS($E120="Yes","Yes",$E120="No","",$E120="","")</f>
        <v/>
      </c>
      <c r="G120" s="73"/>
      <c r="H120" s="74"/>
    </row>
    <row r="121" spans="1:8" s="31" customFormat="1" x14ac:dyDescent="0.35">
      <c r="A121" s="72"/>
      <c r="B121" s="73"/>
      <c r="C121" s="73"/>
      <c r="F121" s="31" t="str" cm="1">
        <f t="array" ref="F121">_xlfn.IFS($E121="Yes","Yes",$E121="No","",$E121="","")</f>
        <v/>
      </c>
      <c r="G121" s="73"/>
      <c r="H121" s="74"/>
    </row>
    <row r="122" spans="1:8" s="31" customFormat="1" x14ac:dyDescent="0.35">
      <c r="A122" s="72"/>
      <c r="B122" s="73"/>
      <c r="C122" s="73"/>
      <c r="F122" s="31" t="str" cm="1">
        <f t="array" ref="F122">_xlfn.IFS($E122="Yes","Yes",$E122="No","",$E122="","")</f>
        <v/>
      </c>
      <c r="G122" s="73"/>
      <c r="H122" s="74"/>
    </row>
    <row r="123" spans="1:8" s="31" customFormat="1" x14ac:dyDescent="0.35">
      <c r="A123" s="72"/>
      <c r="B123" s="73"/>
      <c r="C123" s="73"/>
      <c r="F123" s="31" t="str" cm="1">
        <f t="array" ref="F123">_xlfn.IFS($E123="Yes","Yes",$E123="No","",$E123="","")</f>
        <v/>
      </c>
      <c r="G123" s="73"/>
      <c r="H123" s="74"/>
    </row>
    <row r="124" spans="1:8" s="31" customFormat="1" x14ac:dyDescent="0.35">
      <c r="A124" s="72"/>
      <c r="B124" s="73"/>
      <c r="C124" s="73"/>
      <c r="F124" s="31" t="str" cm="1">
        <f t="array" ref="F124">_xlfn.IFS($E124="Yes","Yes",$E124="No","",$E124="","")</f>
        <v/>
      </c>
      <c r="G124" s="73"/>
      <c r="H124" s="74"/>
    </row>
    <row r="125" spans="1:8" s="31" customFormat="1" x14ac:dyDescent="0.35">
      <c r="A125" s="72"/>
      <c r="B125" s="73"/>
      <c r="C125" s="73"/>
      <c r="F125" s="31" t="str" cm="1">
        <f t="array" ref="F125">_xlfn.IFS($E125="Yes","Yes",$E125="No","",$E125="","")</f>
        <v/>
      </c>
      <c r="G125" s="73"/>
      <c r="H125" s="74"/>
    </row>
    <row r="126" spans="1:8" s="31" customFormat="1" x14ac:dyDescent="0.35">
      <c r="A126" s="72"/>
      <c r="B126" s="73"/>
      <c r="C126" s="73"/>
      <c r="F126" s="31" t="str" cm="1">
        <f t="array" ref="F126">_xlfn.IFS($E126="Yes","Yes",$E126="No","",$E126="","")</f>
        <v/>
      </c>
      <c r="G126" s="73"/>
      <c r="H126" s="74"/>
    </row>
    <row r="127" spans="1:8" s="31" customFormat="1" x14ac:dyDescent="0.35">
      <c r="A127" s="72"/>
      <c r="B127" s="73"/>
      <c r="C127" s="73"/>
      <c r="F127" s="31" t="str" cm="1">
        <f t="array" ref="F127">_xlfn.IFS($E127="Yes","Yes",$E127="No","",$E127="","")</f>
        <v/>
      </c>
      <c r="G127" s="73"/>
      <c r="H127" s="74"/>
    </row>
    <row r="128" spans="1:8" s="31" customFormat="1" x14ac:dyDescent="0.35">
      <c r="A128" s="72"/>
      <c r="B128" s="73"/>
      <c r="C128" s="73"/>
      <c r="F128" s="31" t="str" cm="1">
        <f t="array" ref="F128">_xlfn.IFS($E128="Yes","Yes",$E128="No","",$E128="","")</f>
        <v/>
      </c>
      <c r="G128" s="73"/>
      <c r="H128" s="74"/>
    </row>
    <row r="129" spans="1:8" s="31" customFormat="1" x14ac:dyDescent="0.35">
      <c r="A129" s="72"/>
      <c r="B129" s="73"/>
      <c r="C129" s="73"/>
      <c r="F129" s="31" t="str" cm="1">
        <f t="array" ref="F129">_xlfn.IFS($E129="Yes","Yes",$E129="No","",$E129="","")</f>
        <v/>
      </c>
      <c r="G129" s="73"/>
      <c r="H129" s="74"/>
    </row>
    <row r="130" spans="1:8" s="31" customFormat="1" x14ac:dyDescent="0.35">
      <c r="A130" s="72"/>
      <c r="B130" s="73"/>
      <c r="C130" s="73"/>
      <c r="F130" s="31" t="str" cm="1">
        <f t="array" ref="F130">_xlfn.IFS($E130="Yes","Yes",$E130="No","",$E130="","")</f>
        <v/>
      </c>
      <c r="G130" s="73"/>
      <c r="H130" s="74"/>
    </row>
    <row r="131" spans="1:8" s="31" customFormat="1" x14ac:dyDescent="0.35">
      <c r="A131" s="72"/>
      <c r="B131" s="73"/>
      <c r="C131" s="73"/>
      <c r="F131" s="31" t="str" cm="1">
        <f t="array" ref="F131">_xlfn.IFS($E131="Yes","Yes",$E131="No","",$E131="","")</f>
        <v/>
      </c>
      <c r="G131" s="73"/>
      <c r="H131" s="74"/>
    </row>
    <row r="132" spans="1:8" s="31" customFormat="1" x14ac:dyDescent="0.35">
      <c r="A132" s="72"/>
      <c r="B132" s="73"/>
      <c r="C132" s="73"/>
      <c r="F132" s="31" t="str" cm="1">
        <f t="array" ref="F132">_xlfn.IFS($E132="Yes","Yes",$E132="No","",$E132="","")</f>
        <v/>
      </c>
      <c r="G132" s="73"/>
      <c r="H132" s="74"/>
    </row>
    <row r="133" spans="1:8" s="31" customFormat="1" x14ac:dyDescent="0.35">
      <c r="A133" s="72"/>
      <c r="B133" s="73"/>
      <c r="C133" s="73"/>
      <c r="F133" s="31" t="str" cm="1">
        <f t="array" ref="F133">_xlfn.IFS($E133="Yes","Yes",$E133="No","",$E133="","")</f>
        <v/>
      </c>
      <c r="G133" s="73"/>
      <c r="H133" s="74"/>
    </row>
    <row r="134" spans="1:8" s="31" customFormat="1" x14ac:dyDescent="0.35">
      <c r="A134" s="72"/>
      <c r="B134" s="73"/>
      <c r="C134" s="73"/>
      <c r="F134" s="31" t="str" cm="1">
        <f t="array" ref="F134">_xlfn.IFS($E134="Yes","Yes",$E134="No","",$E134="","")</f>
        <v/>
      </c>
      <c r="G134" s="73"/>
      <c r="H134" s="74"/>
    </row>
    <row r="135" spans="1:8" s="31" customFormat="1" x14ac:dyDescent="0.35">
      <c r="A135" s="72"/>
      <c r="B135" s="73"/>
      <c r="C135" s="73"/>
      <c r="F135" s="31" t="str" cm="1">
        <f t="array" ref="F135">_xlfn.IFS($E135="Yes","Yes",$E135="No","",$E135="","")</f>
        <v/>
      </c>
      <c r="G135" s="73"/>
      <c r="H135" s="74"/>
    </row>
    <row r="136" spans="1:8" s="31" customFormat="1" x14ac:dyDescent="0.35">
      <c r="A136" s="72"/>
      <c r="B136" s="73"/>
      <c r="C136" s="73"/>
      <c r="F136" s="31" t="str" cm="1">
        <f t="array" ref="F136">_xlfn.IFS($E136="Yes","Yes",$E136="No","",$E136="","")</f>
        <v/>
      </c>
      <c r="G136" s="73"/>
      <c r="H136" s="74"/>
    </row>
    <row r="137" spans="1:8" s="31" customFormat="1" x14ac:dyDescent="0.35">
      <c r="A137" s="72"/>
      <c r="B137" s="73"/>
      <c r="C137" s="73"/>
      <c r="F137" s="31" t="str" cm="1">
        <f t="array" ref="F137">_xlfn.IFS($E137="Yes","Yes",$E137="No","",$E137="","")</f>
        <v/>
      </c>
      <c r="G137" s="73"/>
      <c r="H137" s="74"/>
    </row>
    <row r="138" spans="1:8" s="31" customFormat="1" x14ac:dyDescent="0.35">
      <c r="A138" s="72"/>
      <c r="B138" s="73"/>
      <c r="C138" s="73"/>
      <c r="F138" s="31" t="str" cm="1">
        <f t="array" ref="F138">_xlfn.IFS($E138="Yes","Yes",$E138="No","",$E138="","")</f>
        <v/>
      </c>
      <c r="G138" s="73"/>
      <c r="H138" s="74"/>
    </row>
    <row r="139" spans="1:8" s="31" customFormat="1" x14ac:dyDescent="0.35">
      <c r="A139" s="72"/>
      <c r="B139" s="73"/>
      <c r="C139" s="73"/>
      <c r="F139" s="31" t="str" cm="1">
        <f t="array" ref="F139">_xlfn.IFS($E139="Yes","Yes",$E139="No","",$E139="","")</f>
        <v/>
      </c>
      <c r="G139" s="73"/>
      <c r="H139" s="74"/>
    </row>
    <row r="140" spans="1:8" s="31" customFormat="1" x14ac:dyDescent="0.35">
      <c r="A140" s="72"/>
      <c r="B140" s="73"/>
      <c r="C140" s="73"/>
      <c r="F140" s="31" t="str" cm="1">
        <f t="array" ref="F140">_xlfn.IFS($E140="Yes","Yes",$E140="No","",$E140="","")</f>
        <v/>
      </c>
      <c r="G140" s="73"/>
      <c r="H140" s="74"/>
    </row>
    <row r="141" spans="1:8" s="31" customFormat="1" x14ac:dyDescent="0.35">
      <c r="A141" s="72"/>
      <c r="B141" s="73"/>
      <c r="C141" s="73"/>
      <c r="F141" s="31" t="str" cm="1">
        <f t="array" ref="F141">_xlfn.IFS($E141="Yes","Yes",$E141="No","",$E141="","")</f>
        <v/>
      </c>
      <c r="G141" s="73"/>
      <c r="H141" s="74"/>
    </row>
    <row r="142" spans="1:8" s="31" customFormat="1" x14ac:dyDescent="0.35">
      <c r="A142" s="72"/>
      <c r="B142" s="73"/>
      <c r="C142" s="73"/>
      <c r="F142" s="31" t="str" cm="1">
        <f t="array" ref="F142">_xlfn.IFS($E142="Yes","Yes",$E142="No","",$E142="","")</f>
        <v/>
      </c>
      <c r="G142" s="73"/>
      <c r="H142" s="74"/>
    </row>
    <row r="143" spans="1:8" s="31" customFormat="1" x14ac:dyDescent="0.35">
      <c r="A143" s="72"/>
      <c r="B143" s="73"/>
      <c r="C143" s="73"/>
      <c r="F143" s="31" t="str" cm="1">
        <f t="array" ref="F143">_xlfn.IFS($E143="Yes","Yes",$E143="No","",$E143="","")</f>
        <v/>
      </c>
      <c r="G143" s="73"/>
      <c r="H143" s="74"/>
    </row>
    <row r="144" spans="1:8" s="31" customFormat="1" x14ac:dyDescent="0.35">
      <c r="A144" s="72"/>
      <c r="B144" s="73"/>
      <c r="C144" s="73"/>
      <c r="F144" s="31" t="str" cm="1">
        <f t="array" ref="F144">_xlfn.IFS($E144="Yes","Yes",$E144="No","",$E144="","")</f>
        <v/>
      </c>
      <c r="G144" s="73"/>
      <c r="H144" s="74"/>
    </row>
    <row r="145" spans="1:8" s="31" customFormat="1" x14ac:dyDescent="0.35">
      <c r="A145" s="72"/>
      <c r="B145" s="73"/>
      <c r="C145" s="73"/>
      <c r="F145" s="31" t="str" cm="1">
        <f t="array" ref="F145">_xlfn.IFS($E145="Yes","Yes",$E145="No","",$E145="","")</f>
        <v/>
      </c>
      <c r="G145" s="73"/>
      <c r="H145" s="74"/>
    </row>
    <row r="146" spans="1:8" s="31" customFormat="1" x14ac:dyDescent="0.35">
      <c r="A146" s="72"/>
      <c r="B146" s="73"/>
      <c r="C146" s="73"/>
      <c r="F146" s="31" t="str" cm="1">
        <f t="array" ref="F146">_xlfn.IFS($E146="Yes","Yes",$E146="No","",$E146="","")</f>
        <v/>
      </c>
      <c r="G146" s="73"/>
      <c r="H146" s="74"/>
    </row>
    <row r="147" spans="1:8" s="31" customFormat="1" x14ac:dyDescent="0.35">
      <c r="A147" s="72"/>
      <c r="B147" s="73"/>
      <c r="C147" s="73"/>
      <c r="F147" s="31" t="str" cm="1">
        <f t="array" ref="F147">_xlfn.IFS($E147="Yes","Yes",$E147="No","",$E147="","")</f>
        <v/>
      </c>
      <c r="G147" s="73"/>
      <c r="H147" s="74"/>
    </row>
    <row r="148" spans="1:8" s="31" customFormat="1" x14ac:dyDescent="0.35">
      <c r="A148" s="72"/>
      <c r="B148" s="73"/>
      <c r="C148" s="73"/>
      <c r="F148" s="31" t="str" cm="1">
        <f t="array" ref="F148">_xlfn.IFS($E148="Yes","Yes",$E148="No","",$E148="","")</f>
        <v/>
      </c>
      <c r="G148" s="73"/>
      <c r="H148" s="74"/>
    </row>
    <row r="149" spans="1:8" s="31" customFormat="1" x14ac:dyDescent="0.35">
      <c r="A149" s="72"/>
      <c r="B149" s="73"/>
      <c r="C149" s="73"/>
      <c r="F149" s="31" t="str" cm="1">
        <f t="array" ref="F149">_xlfn.IFS($E149="Yes","Yes",$E149="No","",$E149="","")</f>
        <v/>
      </c>
      <c r="G149" s="73"/>
      <c r="H149" s="74"/>
    </row>
    <row r="150" spans="1:8" s="31" customFormat="1" x14ac:dyDescent="0.35">
      <c r="A150" s="72"/>
      <c r="B150" s="73"/>
      <c r="C150" s="73"/>
      <c r="F150" s="31" t="str" cm="1">
        <f t="array" ref="F150">_xlfn.IFS($E150="Yes","Yes",$E150="No","",$E150="","")</f>
        <v/>
      </c>
      <c r="G150" s="73"/>
      <c r="H150" s="74"/>
    </row>
    <row r="151" spans="1:8" s="31" customFormat="1" x14ac:dyDescent="0.35">
      <c r="A151" s="72"/>
      <c r="B151" s="73"/>
      <c r="C151" s="73"/>
      <c r="F151" s="31" t="str" cm="1">
        <f t="array" ref="F151">_xlfn.IFS($E151="Yes","Yes",$E151="No","",$E151="","")</f>
        <v/>
      </c>
      <c r="G151" s="73"/>
      <c r="H151" s="74"/>
    </row>
    <row r="152" spans="1:8" s="31" customFormat="1" x14ac:dyDescent="0.35">
      <c r="A152" s="72"/>
      <c r="B152" s="73"/>
      <c r="C152" s="73"/>
      <c r="F152" s="31" t="str" cm="1">
        <f t="array" ref="F152">_xlfn.IFS($E152="Yes","Yes",$E152="No","",$E152="","")</f>
        <v/>
      </c>
      <c r="G152" s="73"/>
      <c r="H152" s="74"/>
    </row>
    <row r="153" spans="1:8" s="31" customFormat="1" x14ac:dyDescent="0.35">
      <c r="A153" s="72"/>
      <c r="B153" s="73"/>
      <c r="C153" s="73"/>
      <c r="F153" s="31" t="str" cm="1">
        <f t="array" ref="F153">_xlfn.IFS($E153="Yes","Yes",$E153="No","",$E153="","")</f>
        <v/>
      </c>
      <c r="G153" s="73"/>
      <c r="H153" s="74"/>
    </row>
    <row r="154" spans="1:8" s="31" customFormat="1" x14ac:dyDescent="0.35">
      <c r="A154" s="72"/>
      <c r="B154" s="73"/>
      <c r="C154" s="73"/>
      <c r="F154" s="31" t="str" cm="1">
        <f t="array" ref="F154">_xlfn.IFS($E154="Yes","Yes",$E154="No","",$E154="","")</f>
        <v/>
      </c>
      <c r="G154" s="73"/>
      <c r="H154" s="74"/>
    </row>
    <row r="155" spans="1:8" s="31" customFormat="1" x14ac:dyDescent="0.35">
      <c r="A155" s="72"/>
      <c r="B155" s="73"/>
      <c r="C155" s="73"/>
      <c r="F155" s="31" t="str" cm="1">
        <f t="array" ref="F155">_xlfn.IFS($E155="Yes","Yes",$E155="No","",$E155="","")</f>
        <v/>
      </c>
      <c r="G155" s="73"/>
      <c r="H155" s="74"/>
    </row>
    <row r="156" spans="1:8" s="31" customFormat="1" x14ac:dyDescent="0.35">
      <c r="A156" s="72"/>
      <c r="B156" s="73"/>
      <c r="C156" s="73"/>
      <c r="F156" s="31" t="str" cm="1">
        <f t="array" ref="F156">_xlfn.IFS($E156="Yes","Yes",$E156="No","",$E156="","")</f>
        <v/>
      </c>
      <c r="G156" s="73"/>
      <c r="H156" s="74"/>
    </row>
    <row r="157" spans="1:8" s="31" customFormat="1" x14ac:dyDescent="0.35">
      <c r="A157" s="72"/>
      <c r="B157" s="73"/>
      <c r="C157" s="73"/>
      <c r="F157" s="31" t="str" cm="1">
        <f t="array" ref="F157">_xlfn.IFS($E157="Yes","Yes",$E157="No","",$E157="","")</f>
        <v/>
      </c>
      <c r="G157" s="73"/>
      <c r="H157" s="74"/>
    </row>
    <row r="158" spans="1:8" s="31" customFormat="1" x14ac:dyDescent="0.35">
      <c r="A158" s="72"/>
      <c r="B158" s="73"/>
      <c r="C158" s="73"/>
      <c r="F158" s="31" t="str" cm="1">
        <f t="array" ref="F158">_xlfn.IFS($E158="Yes","Yes",$E158="No","",$E158="","")</f>
        <v/>
      </c>
      <c r="G158" s="73"/>
      <c r="H158" s="74"/>
    </row>
    <row r="159" spans="1:8" s="31" customFormat="1" x14ac:dyDescent="0.35">
      <c r="A159" s="72"/>
      <c r="B159" s="73"/>
      <c r="C159" s="73"/>
      <c r="F159" s="31" t="str" cm="1">
        <f t="array" ref="F159">_xlfn.IFS($E159="Yes","Yes",$E159="No","",$E159="","")</f>
        <v/>
      </c>
      <c r="G159" s="73"/>
      <c r="H159" s="74"/>
    </row>
    <row r="160" spans="1:8" s="31" customFormat="1" x14ac:dyDescent="0.35">
      <c r="A160" s="72"/>
      <c r="B160" s="73"/>
      <c r="C160" s="73"/>
      <c r="F160" s="31" t="str" cm="1">
        <f t="array" ref="F160">_xlfn.IFS($E160="Yes","Yes",$E160="No","",$E160="","")</f>
        <v/>
      </c>
      <c r="G160" s="73"/>
      <c r="H160" s="74"/>
    </row>
    <row r="161" spans="1:8" s="31" customFormat="1" x14ac:dyDescent="0.35">
      <c r="A161" s="72"/>
      <c r="B161" s="73"/>
      <c r="C161" s="73"/>
      <c r="F161" s="31" t="str" cm="1">
        <f t="array" ref="F161">_xlfn.IFS($E161="Yes","Yes",$E161="No","",$E161="","")</f>
        <v/>
      </c>
      <c r="G161" s="73"/>
      <c r="H161" s="74"/>
    </row>
    <row r="162" spans="1:8" s="31" customFormat="1" x14ac:dyDescent="0.35">
      <c r="A162" s="72"/>
      <c r="B162" s="73"/>
      <c r="C162" s="73"/>
      <c r="F162" s="31" t="str" cm="1">
        <f t="array" ref="F162">_xlfn.IFS($E162="Yes","Yes",$E162="No","",$E162="","")</f>
        <v/>
      </c>
      <c r="G162" s="73"/>
      <c r="H162" s="74"/>
    </row>
    <row r="163" spans="1:8" s="31" customFormat="1" x14ac:dyDescent="0.35">
      <c r="A163" s="72"/>
      <c r="B163" s="73"/>
      <c r="C163" s="73"/>
      <c r="F163" s="31" t="str" cm="1">
        <f t="array" ref="F163">_xlfn.IFS($E163="Yes","Yes",$E163="No","",$E163="","")</f>
        <v/>
      </c>
      <c r="G163" s="73"/>
      <c r="H163" s="74"/>
    </row>
    <row r="164" spans="1:8" s="31" customFormat="1" x14ac:dyDescent="0.35">
      <c r="A164" s="72"/>
      <c r="B164" s="73"/>
      <c r="C164" s="73"/>
      <c r="F164" s="31" t="str" cm="1">
        <f t="array" ref="F164">_xlfn.IFS($E164="Yes","Yes",$E164="No","",$E164="","")</f>
        <v/>
      </c>
      <c r="G164" s="73"/>
      <c r="H164" s="74"/>
    </row>
    <row r="165" spans="1:8" s="31" customFormat="1" x14ac:dyDescent="0.35">
      <c r="A165" s="72"/>
      <c r="B165" s="73"/>
      <c r="C165" s="73"/>
      <c r="F165" s="31" t="str" cm="1">
        <f t="array" ref="F165">_xlfn.IFS($E165="Yes","Yes",$E165="No","",$E165="","")</f>
        <v/>
      </c>
      <c r="G165" s="73"/>
      <c r="H165" s="74"/>
    </row>
    <row r="166" spans="1:8" s="31" customFormat="1" x14ac:dyDescent="0.35">
      <c r="A166" s="72"/>
      <c r="B166" s="73"/>
      <c r="C166" s="73"/>
      <c r="F166" s="31" t="str" cm="1">
        <f t="array" ref="F166">_xlfn.IFS($E166="Yes","Yes",$E166="No","",$E166="","")</f>
        <v/>
      </c>
      <c r="G166" s="73"/>
      <c r="H166" s="74"/>
    </row>
    <row r="167" spans="1:8" s="31" customFormat="1" x14ac:dyDescent="0.35">
      <c r="A167" s="72"/>
      <c r="B167" s="73"/>
      <c r="C167" s="73"/>
      <c r="F167" s="31" t="str" cm="1">
        <f t="array" ref="F167">_xlfn.IFS($E167="Yes","Yes",$E167="No","",$E167="","")</f>
        <v/>
      </c>
      <c r="G167" s="73"/>
      <c r="H167" s="74"/>
    </row>
    <row r="168" spans="1:8" s="31" customFormat="1" x14ac:dyDescent="0.35">
      <c r="A168" s="72"/>
      <c r="B168" s="73"/>
      <c r="C168" s="73"/>
      <c r="F168" s="31" t="str" cm="1">
        <f t="array" ref="F168">_xlfn.IFS($E168="Yes","Yes",$E168="No","",$E168="","")</f>
        <v/>
      </c>
      <c r="G168" s="73"/>
      <c r="H168" s="74"/>
    </row>
    <row r="169" spans="1:8" s="31" customFormat="1" x14ac:dyDescent="0.35">
      <c r="A169" s="72"/>
      <c r="B169" s="73"/>
      <c r="C169" s="73"/>
      <c r="F169" s="31" t="str" cm="1">
        <f t="array" ref="F169">_xlfn.IFS($E169="Yes","Yes",$E169="No","",$E169="","")</f>
        <v/>
      </c>
      <c r="G169" s="73"/>
      <c r="H169" s="74"/>
    </row>
    <row r="170" spans="1:8" s="31" customFormat="1" x14ac:dyDescent="0.35">
      <c r="A170" s="72"/>
      <c r="B170" s="73"/>
      <c r="C170" s="73"/>
      <c r="F170" s="31" t="str" cm="1">
        <f t="array" ref="F170">_xlfn.IFS($E170="Yes","Yes",$E170="No","",$E170="","")</f>
        <v/>
      </c>
      <c r="G170" s="73"/>
      <c r="H170" s="74"/>
    </row>
    <row r="171" spans="1:8" s="31" customFormat="1" x14ac:dyDescent="0.35">
      <c r="A171" s="72"/>
      <c r="B171" s="73"/>
      <c r="C171" s="73"/>
      <c r="F171" s="31" t="str" cm="1">
        <f t="array" ref="F171">_xlfn.IFS($E171="Yes","Yes",$E171="No","",$E171="","")</f>
        <v/>
      </c>
      <c r="G171" s="73"/>
      <c r="H171" s="74"/>
    </row>
    <row r="172" spans="1:8" s="31" customFormat="1" x14ac:dyDescent="0.35">
      <c r="A172" s="72"/>
      <c r="B172" s="73"/>
      <c r="C172" s="73"/>
      <c r="F172" s="31" t="str" cm="1">
        <f t="array" ref="F172">_xlfn.IFS($E172="Yes","Yes",$E172="No","",$E172="","")</f>
        <v/>
      </c>
      <c r="G172" s="73"/>
      <c r="H172" s="74"/>
    </row>
    <row r="173" spans="1:8" s="31" customFormat="1" x14ac:dyDescent="0.35">
      <c r="A173" s="72"/>
      <c r="B173" s="73"/>
      <c r="C173" s="73"/>
      <c r="F173" s="31" t="str" cm="1">
        <f t="array" ref="F173">_xlfn.IFS($E173="Yes","Yes",$E173="No","",$E173="","")</f>
        <v/>
      </c>
      <c r="G173" s="73"/>
      <c r="H173" s="74"/>
    </row>
    <row r="174" spans="1:8" s="31" customFormat="1" x14ac:dyDescent="0.35">
      <c r="A174" s="72"/>
      <c r="B174" s="73"/>
      <c r="C174" s="73"/>
      <c r="F174" s="31" t="str" cm="1">
        <f t="array" ref="F174">_xlfn.IFS($E174="Yes","Yes",$E174="No","",$E174="","")</f>
        <v/>
      </c>
      <c r="G174" s="73"/>
      <c r="H174" s="74"/>
    </row>
    <row r="175" spans="1:8" s="31" customFormat="1" x14ac:dyDescent="0.35">
      <c r="A175" s="72"/>
      <c r="B175" s="73"/>
      <c r="C175" s="73"/>
      <c r="F175" s="31" t="str" cm="1">
        <f t="array" ref="F175">_xlfn.IFS($E175="Yes","Yes",$E175="No","",$E175="","")</f>
        <v/>
      </c>
      <c r="G175" s="73"/>
      <c r="H175" s="74"/>
    </row>
    <row r="176" spans="1:8" s="31" customFormat="1" x14ac:dyDescent="0.35">
      <c r="A176" s="72"/>
      <c r="B176" s="73"/>
      <c r="C176" s="73"/>
      <c r="F176" s="31" t="str" cm="1">
        <f t="array" ref="F176">_xlfn.IFS($E176="Yes","Yes",$E176="No","",$E176="","")</f>
        <v/>
      </c>
      <c r="G176" s="73"/>
      <c r="H176" s="74"/>
    </row>
    <row r="177" spans="1:8" s="31" customFormat="1" x14ac:dyDescent="0.35">
      <c r="A177" s="72"/>
      <c r="B177" s="73"/>
      <c r="C177" s="73"/>
      <c r="F177" s="31" t="str" cm="1">
        <f t="array" ref="F177">_xlfn.IFS($E177="Yes","Yes",$E177="No","",$E177="","")</f>
        <v/>
      </c>
      <c r="G177" s="73"/>
      <c r="H177" s="74"/>
    </row>
    <row r="178" spans="1:8" s="31" customFormat="1" x14ac:dyDescent="0.35">
      <c r="A178" s="72"/>
      <c r="B178" s="73"/>
      <c r="C178" s="73"/>
      <c r="F178" s="31" t="str" cm="1">
        <f t="array" ref="F178">_xlfn.IFS($E178="Yes","Yes",$E178="No","",$E178="","")</f>
        <v/>
      </c>
      <c r="G178" s="73"/>
      <c r="H178" s="74"/>
    </row>
    <row r="179" spans="1:8" s="31" customFormat="1" x14ac:dyDescent="0.35">
      <c r="A179" s="72"/>
      <c r="B179" s="73"/>
      <c r="C179" s="73"/>
      <c r="F179" s="31" t="str" cm="1">
        <f t="array" ref="F179">_xlfn.IFS($E179="Yes","Yes",$E179="No","",$E179="","")</f>
        <v/>
      </c>
      <c r="G179" s="73"/>
      <c r="H179" s="74"/>
    </row>
    <row r="180" spans="1:8" s="31" customFormat="1" x14ac:dyDescent="0.35">
      <c r="A180" s="72"/>
      <c r="B180" s="73"/>
      <c r="C180" s="73"/>
      <c r="F180" s="31" t="str" cm="1">
        <f t="array" ref="F180">_xlfn.IFS($E180="Yes","Yes",$E180="No","",$E180="","")</f>
        <v/>
      </c>
      <c r="G180" s="73"/>
      <c r="H180" s="74"/>
    </row>
    <row r="181" spans="1:8" s="31" customFormat="1" x14ac:dyDescent="0.35">
      <c r="A181" s="72"/>
      <c r="B181" s="73"/>
      <c r="C181" s="73"/>
      <c r="F181" s="31" t="str" cm="1">
        <f t="array" ref="F181">_xlfn.IFS($E181="Yes","Yes",$E181="No","",$E181="","")</f>
        <v/>
      </c>
      <c r="G181" s="73"/>
      <c r="H181" s="74"/>
    </row>
    <row r="182" spans="1:8" s="31" customFormat="1" x14ac:dyDescent="0.35">
      <c r="A182" s="72"/>
      <c r="B182" s="73"/>
      <c r="C182" s="73"/>
      <c r="F182" s="31" t="str" cm="1">
        <f t="array" ref="F182">_xlfn.IFS($E182="Yes","Yes",$E182="No","",$E182="","")</f>
        <v/>
      </c>
      <c r="G182" s="73"/>
      <c r="H182" s="74"/>
    </row>
    <row r="183" spans="1:8" s="31" customFormat="1" x14ac:dyDescent="0.35">
      <c r="A183" s="72"/>
      <c r="B183" s="73"/>
      <c r="C183" s="73"/>
      <c r="F183" s="31" t="str" cm="1">
        <f t="array" ref="F183">_xlfn.IFS($E183="Yes","Yes",$E183="No","",$E183="","")</f>
        <v/>
      </c>
      <c r="G183" s="73"/>
      <c r="H183" s="74"/>
    </row>
    <row r="184" spans="1:8" s="31" customFormat="1" x14ac:dyDescent="0.35">
      <c r="A184" s="72"/>
      <c r="B184" s="73"/>
      <c r="C184" s="73"/>
      <c r="F184" s="31" t="str" cm="1">
        <f t="array" ref="F184">_xlfn.IFS($E184="Yes","Yes",$E184="No","",$E184="","")</f>
        <v/>
      </c>
      <c r="G184" s="73"/>
      <c r="H184" s="74"/>
    </row>
    <row r="185" spans="1:8" s="31" customFormat="1" x14ac:dyDescent="0.35">
      <c r="A185" s="72"/>
      <c r="B185" s="73"/>
      <c r="C185" s="73"/>
      <c r="F185" s="31" t="str" cm="1">
        <f t="array" ref="F185">_xlfn.IFS($E185="Yes","Yes",$E185="No","",$E185="","")</f>
        <v/>
      </c>
      <c r="G185" s="73"/>
      <c r="H185" s="74"/>
    </row>
    <row r="186" spans="1:8" s="31" customFormat="1" x14ac:dyDescent="0.35">
      <c r="A186" s="72"/>
      <c r="B186" s="73"/>
      <c r="C186" s="73"/>
      <c r="F186" s="31" t="str" cm="1">
        <f t="array" ref="F186">_xlfn.IFS($E186="Yes","Yes",$E186="No","",$E186="","")</f>
        <v/>
      </c>
      <c r="G186" s="73"/>
      <c r="H186" s="74"/>
    </row>
    <row r="187" spans="1:8" s="31" customFormat="1" x14ac:dyDescent="0.35">
      <c r="A187" s="72"/>
      <c r="B187" s="73"/>
      <c r="C187" s="73"/>
      <c r="F187" s="31" t="str" cm="1">
        <f t="array" ref="F187">_xlfn.IFS($E187="Yes","Yes",$E187="No","",$E187="","")</f>
        <v/>
      </c>
      <c r="G187" s="73"/>
      <c r="H187" s="74"/>
    </row>
    <row r="188" spans="1:8" s="31" customFormat="1" x14ac:dyDescent="0.35">
      <c r="A188" s="72"/>
      <c r="B188" s="73"/>
      <c r="C188" s="73"/>
      <c r="F188" s="31" t="str" cm="1">
        <f t="array" ref="F188">_xlfn.IFS($E188="Yes","Yes",$E188="No","",$E188="","")</f>
        <v/>
      </c>
      <c r="G188" s="73"/>
      <c r="H188" s="74"/>
    </row>
    <row r="189" spans="1:8" s="31" customFormat="1" x14ac:dyDescent="0.35">
      <c r="A189" s="72"/>
      <c r="B189" s="73"/>
      <c r="C189" s="73"/>
      <c r="F189" s="31" t="str" cm="1">
        <f t="array" ref="F189">_xlfn.IFS($E189="Yes","Yes",$E189="No","",$E189="","")</f>
        <v/>
      </c>
      <c r="G189" s="73"/>
      <c r="H189" s="74"/>
    </row>
    <row r="190" spans="1:8" s="31" customFormat="1" x14ac:dyDescent="0.35">
      <c r="A190" s="72"/>
      <c r="B190" s="73"/>
      <c r="C190" s="73"/>
      <c r="F190" s="31" t="str" cm="1">
        <f t="array" ref="F190">_xlfn.IFS($E190="Yes","Yes",$E190="No","",$E190="","")</f>
        <v/>
      </c>
      <c r="G190" s="73"/>
      <c r="H190" s="74"/>
    </row>
    <row r="191" spans="1:8" s="31" customFormat="1" x14ac:dyDescent="0.35">
      <c r="A191" s="72"/>
      <c r="B191" s="73"/>
      <c r="C191" s="73"/>
      <c r="F191" s="31" t="str" cm="1">
        <f t="array" ref="F191">_xlfn.IFS($E191="Yes","Yes",$E191="No","",$E191="","")</f>
        <v/>
      </c>
      <c r="G191" s="73"/>
      <c r="H191" s="74"/>
    </row>
    <row r="192" spans="1:8" s="31" customFormat="1" x14ac:dyDescent="0.35">
      <c r="A192" s="72"/>
      <c r="B192" s="73"/>
      <c r="C192" s="73"/>
      <c r="F192" s="31" t="str" cm="1">
        <f t="array" ref="F192">_xlfn.IFS($E192="Yes","Yes",$E192="No","",$E192="","")</f>
        <v/>
      </c>
      <c r="G192" s="73"/>
      <c r="H192" s="74"/>
    </row>
    <row r="193" spans="1:8" s="31" customFormat="1" x14ac:dyDescent="0.35">
      <c r="A193" s="72"/>
      <c r="B193" s="73"/>
      <c r="C193" s="73"/>
      <c r="F193" s="31" t="str" cm="1">
        <f t="array" ref="F193">_xlfn.IFS($E193="Yes","Yes",$E193="No","",$E193="","")</f>
        <v/>
      </c>
      <c r="G193" s="73"/>
      <c r="H193" s="74"/>
    </row>
    <row r="194" spans="1:8" s="31" customFormat="1" x14ac:dyDescent="0.35">
      <c r="A194" s="72"/>
      <c r="B194" s="73"/>
      <c r="C194" s="73"/>
      <c r="F194" s="31" t="str" cm="1">
        <f t="array" ref="F194">_xlfn.IFS($E194="Yes","Yes",$E194="No","",$E194="","")</f>
        <v/>
      </c>
      <c r="G194" s="73"/>
      <c r="H194" s="74"/>
    </row>
    <row r="195" spans="1:8" s="31" customFormat="1" x14ac:dyDescent="0.35">
      <c r="A195" s="72"/>
      <c r="B195" s="73"/>
      <c r="C195" s="73"/>
      <c r="F195" s="31" t="str" cm="1">
        <f t="array" ref="F195">_xlfn.IFS($E195="Yes","Yes",$E195="No","",$E195="","")</f>
        <v/>
      </c>
      <c r="G195" s="73"/>
      <c r="H195" s="74"/>
    </row>
    <row r="196" spans="1:8" s="31" customFormat="1" x14ac:dyDescent="0.35">
      <c r="A196" s="72"/>
      <c r="B196" s="73"/>
      <c r="C196" s="73"/>
      <c r="F196" s="31" t="str" cm="1">
        <f t="array" ref="F196">_xlfn.IFS($E196="Yes","Yes",$E196="No","",$E196="","")</f>
        <v/>
      </c>
      <c r="G196" s="73"/>
      <c r="H196" s="74"/>
    </row>
    <row r="197" spans="1:8" s="31" customFormat="1" x14ac:dyDescent="0.35">
      <c r="A197" s="72"/>
      <c r="B197" s="73"/>
      <c r="C197" s="73"/>
      <c r="F197" s="31" t="str" cm="1">
        <f t="array" ref="F197">_xlfn.IFS($E197="Yes","Yes",$E197="No","",$E197="","")</f>
        <v/>
      </c>
      <c r="G197" s="73"/>
      <c r="H197" s="74"/>
    </row>
    <row r="198" spans="1:8" s="31" customFormat="1" x14ac:dyDescent="0.35">
      <c r="A198" s="72"/>
      <c r="B198" s="73"/>
      <c r="C198" s="73"/>
      <c r="F198" s="31" t="str" cm="1">
        <f t="array" ref="F198">_xlfn.IFS($E198="Yes","Yes",$E198="No","",$E198="","")</f>
        <v/>
      </c>
      <c r="G198" s="73"/>
      <c r="H198" s="74"/>
    </row>
    <row r="199" spans="1:8" s="31" customFormat="1" x14ac:dyDescent="0.35">
      <c r="A199" s="72"/>
      <c r="B199" s="73"/>
      <c r="C199" s="73"/>
      <c r="F199" s="31" t="str" cm="1">
        <f t="array" ref="F199">_xlfn.IFS($E199="Yes","Yes",$E199="No","",$E199="","")</f>
        <v/>
      </c>
      <c r="G199" s="73"/>
      <c r="H199" s="74"/>
    </row>
    <row r="200" spans="1:8" s="31" customFormat="1" x14ac:dyDescent="0.35">
      <c r="A200" s="72"/>
      <c r="B200" s="73"/>
      <c r="C200" s="73"/>
      <c r="F200" s="31" t="str" cm="1">
        <f t="array" ref="F200">_xlfn.IFS($E200="Yes","Yes",$E200="No","",$E200="","")</f>
        <v/>
      </c>
      <c r="G200" s="73"/>
      <c r="H200" s="74"/>
    </row>
  </sheetData>
  <sheetProtection formatCells="0"/>
  <dataConsolidate/>
  <mergeCells count="2">
    <mergeCell ref="E1:G1"/>
    <mergeCell ref="H1:J1"/>
  </mergeCells>
  <phoneticPr fontId="2" type="noConversion"/>
  <conditionalFormatting sqref="A3:A200">
    <cfRule type="expression" dxfId="30" priority="1">
      <formula>$C3="None returned"</formula>
    </cfRule>
  </conditionalFormatting>
  <conditionalFormatting sqref="C3:C200">
    <cfRule type="expression" dxfId="29" priority="2">
      <formula>$C3="None returned"</formula>
    </cfRule>
  </conditionalFormatting>
  <conditionalFormatting sqref="E3:J200">
    <cfRule type="expression" dxfId="28" priority="4">
      <formula>$C3="None returned"</formula>
    </cfRule>
    <cfRule type="expression" dxfId="27" priority="5">
      <formula>$C3="Waiver-Other"</formula>
    </cfRule>
    <cfRule type="expression" dxfId="26" priority="6">
      <formula>$C3="Waiver-Do not believe child would benefit"</formula>
    </cfRule>
    <cfRule type="expression" dxfId="25" priority="7">
      <formula>$C3="Waiver-Cannot get to dentist easily"</formula>
    </cfRule>
    <cfRule type="expression" dxfId="24" priority="8">
      <formula>$C3="Waiver-Cannot find time"</formula>
    </cfRule>
    <cfRule type="expression" dxfId="23" priority="9">
      <formula>$C3="Waiver-Cannot afford"</formula>
    </cfRule>
    <cfRule type="expression" dxfId="22" priority="10">
      <formula>$C3="Waiver-Unable to find dental office accepting dental insurance plan"</formula>
    </cfRule>
  </conditionalFormatting>
  <conditionalFormatting sqref="H3:J200">
    <cfRule type="expression" dxfId="21" priority="11">
      <formula>$G3="No obvious problem found"</formula>
    </cfRule>
    <cfRule type="expression" dxfId="20" priority="12">
      <formula>$G3="Early dental care recommended"</formula>
    </cfRule>
    <cfRule type="expression" dxfId="19" priority="13">
      <formula>$G3="Urgent dental care needs"</formula>
    </cfRule>
  </conditionalFormatting>
  <dataValidations count="11">
    <dataValidation type="list" allowBlank="1" showInputMessage="1" showErrorMessage="1" sqref="C2 C201:C1048576" xr:uid="{518DBDD8-745B-438B-8F81-028FD20CB70C}">
      <formula1>"Completed KOHA,Waiver-Unable to find dental office accepting dental insurance plan,Waiver-Can’t afford,Waiver-Can’t find time,Waiver-Can’t get to dentist easily,Waiver-Don’t believe child would benefit,Waiver-Other,None returned"</formula1>
    </dataValidation>
    <dataValidation type="list" allowBlank="1" showInputMessage="1" showErrorMessage="1" sqref="C3:C200" xr:uid="{0703A940-BCCB-41CC-A1FC-0D1D1180EBA8}">
      <formula1>"Completed KOHA,Waiver-Unable to find dental office accepting dental insurance plan,Waiver-Cannot afford,Waiver-Cannot find time,Waiver-Cannot get to dentist easily,Waiver-Do not believe child would benefit,Waiver-Other,None returned"</formula1>
    </dataValidation>
    <dataValidation type="list" allowBlank="1" showInputMessage="1" showErrorMessage="1" sqref="E4:E1048576 F3:F1048576" xr:uid="{947D60CB-9A68-47B2-9AF3-ED6D32BD317A}">
      <formula1>"Yes, No"</formula1>
    </dataValidation>
    <dataValidation type="list" allowBlank="1" showInputMessage="1" showErrorMessage="1" sqref="D3:D1048576 H201:H1048576 H2" xr:uid="{ED2669B0-801B-484A-B75C-272D8F1BA483}">
      <formula1>"Yes,No"</formula1>
    </dataValidation>
    <dataValidation type="list" allowBlank="1" showInputMessage="1" showErrorMessage="1" sqref="G3:G1048576" xr:uid="{5A9BD521-E247-4873-BCF4-CC9CF44C4325}">
      <formula1>"No obvious problem found,Early dental care recommended,Urgent dental care needs"</formula1>
    </dataValidation>
    <dataValidation type="list" allowBlank="1" showInputMessage="1" showErrorMessage="1" sqref="J201:J1048576 J2" xr:uid="{FE33088B-BFAE-4C4E-B4AF-DC2C56900D8B}">
      <formula1>"Yes,No,I don't know"</formula1>
    </dataValidation>
    <dataValidation type="list" allowBlank="1" showInputMessage="1" showErrorMessage="1" sqref="H3:H200 I2:I1048576" xr:uid="{762ECE2C-E49B-4192-AAFD-FABEF5F7F34F}">
      <formula1>"Yes,No, I Don't Know"</formula1>
    </dataValidation>
    <dataValidation type="list" allowBlank="1" showInputMessage="1" showErrorMessage="1" sqref="J3:J200" xr:uid="{59E8FF79-3E50-4332-AD56-9C990DD2CC1B}">
      <formula1>"Yes,No,I Don't Know"</formula1>
    </dataValidation>
    <dataValidation type="list" allowBlank="1" showInputMessage="1" showErrorMessage="1" prompt="If Untreated Decay is &quot;Yes,&quot; Caries Experience (next column to right) AUTOMATICALLY gets marked &quot;Yes.&quot; This is the case even if the dental provider did not mark this correctly on the child's dental form." sqref="E3" xr:uid="{66F0D2FA-F523-4E73-8520-07FAA33EE4AE}">
      <formula1>"Yes, No"</formula1>
    </dataValidation>
    <dataValidation allowBlank="1" showInputMessage="1" showErrorMessage="1" prompt="Only for schools hosting on-site KOHA screenings" sqref="D2" xr:uid="{844EDF14-7BD9-4C75-9516-827E173792E5}"/>
    <dataValidation type="list" allowBlank="1" showInputMessage="1" showErrorMessage="1" sqref="B3:B200" xr:uid="{4DB86401-3341-455A-BF07-79871CF2AC49}">
      <formula1>"TK,K,1st"</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F84BB-6424-441F-8557-E6D04416133C}">
  <sheetPr codeName="Sheet2">
    <tabColor theme="9" tint="0.79998168889431442"/>
  </sheetPr>
  <dimension ref="A1:E59"/>
  <sheetViews>
    <sheetView topLeftCell="A19" zoomScale="75" zoomScaleNormal="75" workbookViewId="0">
      <selection activeCell="C3" sqref="C3"/>
    </sheetView>
  </sheetViews>
  <sheetFormatPr defaultRowHeight="14.5" x14ac:dyDescent="0.35"/>
  <cols>
    <col min="1" max="1" width="17.1796875" style="32" customWidth="1"/>
    <col min="2" max="2" width="76.453125" style="32" customWidth="1"/>
    <col min="3" max="3" width="20.7265625" style="32" customWidth="1"/>
    <col min="4" max="4" width="53.7265625" style="32" customWidth="1"/>
    <col min="5" max="5" width="52.81640625" style="32" customWidth="1"/>
  </cols>
  <sheetData>
    <row r="1" spans="1:5" ht="74" x14ac:dyDescent="0.35">
      <c r="A1" s="2" t="s">
        <v>49</v>
      </c>
      <c r="B1" s="2" t="s">
        <v>6</v>
      </c>
      <c r="C1" s="2" t="s">
        <v>54</v>
      </c>
      <c r="D1" s="52" t="s">
        <v>58</v>
      </c>
      <c r="E1" s="56" t="s">
        <v>59</v>
      </c>
    </row>
    <row r="2" spans="1:5" ht="18.75" customHeight="1" x14ac:dyDescent="0.35">
      <c r="A2" s="46">
        <v>1</v>
      </c>
      <c r="B2" s="44" t="s">
        <v>8</v>
      </c>
      <c r="C2" s="47">
        <f>COUNTA(Table2[Student First and Last Name])</f>
        <v>0</v>
      </c>
      <c r="D2" s="53"/>
      <c r="E2" s="54"/>
    </row>
    <row r="3" spans="1:5" ht="30.65" customHeight="1" x14ac:dyDescent="0.35">
      <c r="A3" s="33">
        <v>2</v>
      </c>
      <c r="B3" s="39" t="s">
        <v>10</v>
      </c>
      <c r="C3" s="47">
        <f>COUNTIF(Table2[Completed KOHA assessment, Waiver form (by reason), or None],"Completed KOHA")</f>
        <v>0</v>
      </c>
      <c r="D3" s="96" t="str">
        <f>IF(SUM(C3:C10)=C2,"","Please check Data Entry Worksheet for discrepancies. Scohr Line Item #1 should equal the sum of Scohr Line Items #2-9. Otherwise, data needs to be corrected.")</f>
        <v/>
      </c>
      <c r="E3" s="93"/>
    </row>
    <row r="4" spans="1:5" ht="29" x14ac:dyDescent="0.35">
      <c r="A4" s="34">
        <v>3</v>
      </c>
      <c r="B4" s="40" t="s">
        <v>11</v>
      </c>
      <c r="C4" s="47">
        <f>COUNTIF(Table2[Completed KOHA assessment, Waiver form (by reason), or None],"Waiver-Unable to find dental office accepting dental insurance plan")</f>
        <v>0</v>
      </c>
      <c r="D4" s="97"/>
      <c r="E4" s="94"/>
    </row>
    <row r="5" spans="1:5" ht="29" x14ac:dyDescent="0.35">
      <c r="A5" s="34">
        <v>4</v>
      </c>
      <c r="B5" s="40" t="s">
        <v>12</v>
      </c>
      <c r="C5" s="47">
        <f>COUNTIF(Table2[Completed KOHA assessment, Waiver form (by reason), or None],"Waiver-Cannot afford")</f>
        <v>0</v>
      </c>
      <c r="D5" s="97"/>
      <c r="E5" s="94"/>
    </row>
    <row r="6" spans="1:5" ht="29" x14ac:dyDescent="0.35">
      <c r="A6" s="34">
        <v>5</v>
      </c>
      <c r="B6" s="40" t="s">
        <v>13</v>
      </c>
      <c r="C6" s="47">
        <f>COUNTIF(Table2[Completed KOHA assessment, Waiver form (by reason), or None],"Waiver-Cannot find time")</f>
        <v>0</v>
      </c>
      <c r="D6" s="97"/>
      <c r="E6" s="94"/>
    </row>
    <row r="7" spans="1:5" ht="29" x14ac:dyDescent="0.35">
      <c r="A7" s="34">
        <v>6</v>
      </c>
      <c r="B7" s="40" t="s">
        <v>14</v>
      </c>
      <c r="C7" s="47">
        <f>COUNTIF(Table2[Completed KOHA assessment, Waiver form (by reason), or None],"Waiver-Cannot get to dentist easily")</f>
        <v>0</v>
      </c>
      <c r="D7" s="97"/>
      <c r="E7" s="94"/>
    </row>
    <row r="8" spans="1:5" ht="29" x14ac:dyDescent="0.35">
      <c r="A8" s="34">
        <v>7</v>
      </c>
      <c r="B8" s="40" t="s">
        <v>15</v>
      </c>
      <c r="C8" s="47">
        <f>COUNTIF(Table2[Completed KOHA assessment, Waiver form (by reason), or None],"Waiver-Do not believe child would benefit")</f>
        <v>0</v>
      </c>
      <c r="D8" s="97"/>
      <c r="E8" s="94"/>
    </row>
    <row r="9" spans="1:5" ht="18.5" x14ac:dyDescent="0.35">
      <c r="A9" s="34">
        <v>8</v>
      </c>
      <c r="B9" s="40" t="s">
        <v>17</v>
      </c>
      <c r="C9" s="47">
        <f>COUNTIF(Table2[Completed KOHA assessment, Waiver form (by reason), or None],"Waiver-Other")</f>
        <v>0</v>
      </c>
      <c r="D9" s="97"/>
      <c r="E9" s="94"/>
    </row>
    <row r="10" spans="1:5" ht="29" x14ac:dyDescent="0.35">
      <c r="A10" s="45">
        <v>9</v>
      </c>
      <c r="B10" s="44" t="s">
        <v>18</v>
      </c>
      <c r="C10" s="47">
        <f>COUNTIF(Table2[Completed KOHA assessment, Waiver form (by reason), or None],"None returned")</f>
        <v>0</v>
      </c>
      <c r="D10" s="98"/>
      <c r="E10" s="95"/>
    </row>
    <row r="11" spans="1:5" ht="18.5" x14ac:dyDescent="0.35">
      <c r="A11" s="35">
        <v>10</v>
      </c>
      <c r="B11" s="41" t="s">
        <v>19</v>
      </c>
      <c r="C11" s="47">
        <f>COUNTIF(Table2[Signed on-site dental screening opt-out letter returned],"Yes")</f>
        <v>0</v>
      </c>
      <c r="D11" s="54"/>
      <c r="E11" s="54"/>
    </row>
    <row r="12" spans="1:5" ht="66.75" customHeight="1" x14ac:dyDescent="0.35">
      <c r="A12" s="33">
        <v>11</v>
      </c>
      <c r="B12" s="42" t="s">
        <v>20</v>
      </c>
      <c r="C12" s="47">
        <f>COUNTIF('KOHA Data Entry Worksheet'!E:E,"Yes")</f>
        <v>0</v>
      </c>
      <c r="D12" s="55" t="str">
        <f>IF(C13&gt;=C12,"","Please check Data Entry Worksheet for discrepancies. Scohr Line Item #12 should be greater than or equal to Scohr Line Item #11. Every student with Untreated Decay automatically also has Caries Experience.")</f>
        <v/>
      </c>
      <c r="E12" s="54"/>
    </row>
    <row r="13" spans="1:5" ht="26.25" customHeight="1" x14ac:dyDescent="0.35">
      <c r="A13" s="33">
        <v>12</v>
      </c>
      <c r="B13" s="42" t="s">
        <v>21</v>
      </c>
      <c r="C13" s="47">
        <f>COUNTIF('KOHA Data Entry Worksheet'!F:F,"Yes")</f>
        <v>0</v>
      </c>
      <c r="D13" s="55"/>
      <c r="E13" s="54"/>
    </row>
    <row r="14" spans="1:5" ht="29" x14ac:dyDescent="0.35">
      <c r="A14" s="33">
        <v>13</v>
      </c>
      <c r="B14" s="42" t="s">
        <v>22</v>
      </c>
      <c r="C14" s="47">
        <f>COUNTIF(Table2[Treatment 
Urgency],"No obvious problem found")</f>
        <v>0</v>
      </c>
      <c r="D14" s="96"/>
      <c r="E14" s="96" t="str">
        <f>IF(SUM(C14:C16)=C3,"","Scohr Line Item #2 should equal the sum of Scohr Line Items #13-15. Every student who returned a completed KOHA should have the Treatment Urgency part of Section 2 of the form completed by the dental provider.")</f>
        <v/>
      </c>
    </row>
    <row r="15" spans="1:5" ht="29" x14ac:dyDescent="0.35">
      <c r="A15" s="33">
        <v>14</v>
      </c>
      <c r="B15" s="42" t="s">
        <v>23</v>
      </c>
      <c r="C15" s="47">
        <f>COUNTIF(Table2[Treatment 
Urgency],"Early dental care recommended")</f>
        <v>0</v>
      </c>
      <c r="D15" s="97"/>
      <c r="E15" s="97"/>
    </row>
    <row r="16" spans="1:5" ht="29" x14ac:dyDescent="0.35">
      <c r="A16" s="33">
        <v>15</v>
      </c>
      <c r="B16" s="42" t="s">
        <v>24</v>
      </c>
      <c r="C16" s="47">
        <f>COUNTIF(Table2[Treatment 
Urgency],"Urgent dental care needs")</f>
        <v>0</v>
      </c>
      <c r="D16" s="98"/>
      <c r="E16" s="98"/>
    </row>
    <row r="17" spans="1:5" ht="49.5" customHeight="1" x14ac:dyDescent="0.35">
      <c r="A17" s="36">
        <v>16</v>
      </c>
      <c r="B17" s="43" t="s">
        <v>25</v>
      </c>
      <c r="C17" s="47">
        <f>COUNTIF('KOHA Data Entry Worksheet'!H:H,"Yes")</f>
        <v>0</v>
      </c>
      <c r="D17" s="55"/>
      <c r="E17" s="57" t="str">
        <f>IF(C16=C17,"","Scohr Line Item #15 should equal Scohr Line Item #16. Parents or caregivers who have not been notified of their child's urgent dental care need should be contacted.")</f>
        <v/>
      </c>
    </row>
    <row r="18" spans="1:5" ht="65.25" customHeight="1" x14ac:dyDescent="0.35">
      <c r="A18" s="36">
        <v>17</v>
      </c>
      <c r="B18" s="43" t="s">
        <v>50</v>
      </c>
      <c r="C18" s="59">
        <f>COUNTIF('KOHA Data Entry Worksheet'!I:I,"Yes")</f>
        <v>0</v>
      </c>
      <c r="D18" s="58"/>
      <c r="E18" s="57" t="str">
        <f>IF(C16=C18,"","Scohr Line Item #15 should equal Scohr Line Item #17. If not, it is a best practice to call the parent or caregiver of the child with urgent dental care needs to see if a follow-up appointment was made.")</f>
        <v/>
      </c>
    </row>
    <row r="19" spans="1:5" ht="69.75" customHeight="1" x14ac:dyDescent="0.35">
      <c r="A19" s="36">
        <v>18</v>
      </c>
      <c r="B19" s="43" t="s">
        <v>27</v>
      </c>
      <c r="C19" s="47">
        <f>COUNTIF(Table2[Child with URGENT dental care needs received needed treatment],"Yes")</f>
        <v>0</v>
      </c>
      <c r="D19" s="96" t="str">
        <f>IF(SUM(C19:C21)=C16,"","Please check Data Entry Worksheet for discrepancies. Scohr Line Item #15 should equal the sum of Scohr Line Items #18-20")</f>
        <v/>
      </c>
      <c r="E19" s="57" t="str">
        <f>IF(C16=C19,"","Scohr Line Item #15 should equal Scohr Line Item #18. If not, it is a best practice to call the parent or caregiver of the child with urgent dental care needs to see if the child received needed treatment.")</f>
        <v/>
      </c>
    </row>
    <row r="20" spans="1:5" ht="36.75" customHeight="1" x14ac:dyDescent="0.35">
      <c r="A20" s="36">
        <v>19</v>
      </c>
      <c r="B20" s="43" t="s">
        <v>28</v>
      </c>
      <c r="C20" s="47">
        <f>COUNTIF(Table2[Child with URGENT dental care needs received needed treatment],"No")</f>
        <v>0</v>
      </c>
      <c r="D20" s="97"/>
      <c r="E20" s="57"/>
    </row>
    <row r="21" spans="1:5" ht="40.5" customHeight="1" x14ac:dyDescent="0.35">
      <c r="A21" s="36">
        <v>20</v>
      </c>
      <c r="B21" s="43" t="s">
        <v>29</v>
      </c>
      <c r="C21" s="47">
        <f>COUNTIF(Table2[Child with URGENT dental care needs received needed treatment],"I Don't Know")</f>
        <v>0</v>
      </c>
      <c r="D21" s="98"/>
      <c r="E21" s="57"/>
    </row>
    <row r="22" spans="1:5" ht="15.5" x14ac:dyDescent="0.35">
      <c r="A22" s="37"/>
      <c r="B22" s="38"/>
      <c r="C22" s="30"/>
    </row>
    <row r="23" spans="1:5" ht="18.75" customHeight="1" x14ac:dyDescent="0.35">
      <c r="A23" s="87" t="s">
        <v>7</v>
      </c>
      <c r="B23" s="88"/>
      <c r="C23" s="89"/>
      <c r="D23" s="29"/>
      <c r="E23" s="29"/>
    </row>
    <row r="24" spans="1:5" ht="22.5" customHeight="1" x14ac:dyDescent="0.35">
      <c r="A24" s="90"/>
      <c r="B24" s="91"/>
      <c r="C24" s="92"/>
    </row>
    <row r="25" spans="1:5" ht="9.5" customHeight="1" x14ac:dyDescent="0.35">
      <c r="A25" s="49"/>
      <c r="B25" s="50"/>
      <c r="C25" s="51"/>
    </row>
    <row r="26" spans="1:5" ht="17" x14ac:dyDescent="0.4">
      <c r="A26" s="3" t="s">
        <v>9</v>
      </c>
    </row>
    <row r="37" spans="1:1" ht="17" x14ac:dyDescent="0.4">
      <c r="A37" s="3" t="s">
        <v>16</v>
      </c>
    </row>
    <row r="52" spans="1:5" ht="17.149999999999999" customHeight="1" x14ac:dyDescent="0.35">
      <c r="A52" s="48" t="s">
        <v>26</v>
      </c>
      <c r="B52" s="48"/>
      <c r="C52" s="48"/>
      <c r="D52" s="48"/>
      <c r="E52" s="48"/>
    </row>
    <row r="59" spans="1:5" ht="17" x14ac:dyDescent="0.4">
      <c r="A59" s="3" t="s">
        <v>47</v>
      </c>
    </row>
  </sheetData>
  <sheetProtection algorithmName="SHA-512" hashValue="2dcSbf4WygC7AtHE5PUTLzsoKkYHL50qOhzHA/jW/a5LEsepwiYbvrmfVfUk7AzBJrxIdSdM9+mkEyORClRfrw==" saltValue="mmgLMNJFX66WM6pvggAnUA==" spinCount="100000" sheet="1" objects="1" scenarios="1"/>
  <mergeCells count="6">
    <mergeCell ref="A23:C24"/>
    <mergeCell ref="E3:E10"/>
    <mergeCell ref="E14:E16"/>
    <mergeCell ref="D3:D10"/>
    <mergeCell ref="D14:D16"/>
    <mergeCell ref="D19:D21"/>
  </mergeCells>
  <conditionalFormatting sqref="C12">
    <cfRule type="expression" dxfId="4" priority="20">
      <formula>C12&gt;C13</formula>
    </cfRule>
  </conditionalFormatting>
  <conditionalFormatting sqref="C13">
    <cfRule type="expression" dxfId="3" priority="19">
      <formula>C13&lt;C12</formula>
    </cfRule>
  </conditionalFormatting>
  <conditionalFormatting sqref="C16">
    <cfRule type="expression" dxfId="2" priority="34">
      <formula>C16&lt;&gt;#REF!</formula>
    </cfRule>
    <cfRule type="expression" dxfId="1" priority="35">
      <formula>C16=#REF!</formula>
    </cfRule>
  </conditionalFormatting>
  <conditionalFormatting sqref="C2">
    <cfRule type="expression" dxfId="0" priority="3">
      <formula>C2&lt;&gt;SUM(C3:C10)</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AA83-BA88-4961-AD94-A02515EF9328}">
  <sheetPr codeName="Sheet4">
    <tabColor rgb="FFCFAFE7"/>
  </sheetPr>
  <dimension ref="A1:Q37"/>
  <sheetViews>
    <sheetView workbookViewId="0">
      <selection activeCell="B4" sqref="B4"/>
    </sheetView>
  </sheetViews>
  <sheetFormatPr defaultRowHeight="14.5" x14ac:dyDescent="0.35"/>
  <cols>
    <col min="1" max="1" width="36.453125" customWidth="1"/>
    <col min="2" max="2" width="26.26953125" customWidth="1"/>
    <col min="3" max="3" width="25" customWidth="1"/>
    <col min="10" max="10" width="9.453125" customWidth="1"/>
    <col min="12" max="12" width="12.54296875" customWidth="1"/>
  </cols>
  <sheetData>
    <row r="1" spans="1:12" s="9" customFormat="1" ht="21" x14ac:dyDescent="0.5">
      <c r="A1" s="101" t="s">
        <v>34</v>
      </c>
      <c r="B1" s="101"/>
      <c r="C1" s="101"/>
    </row>
    <row r="2" spans="1:12" s="10" customFormat="1" ht="18.75" customHeight="1" x14ac:dyDescent="0.45">
      <c r="A2" s="102" t="s">
        <v>35</v>
      </c>
      <c r="B2" s="102"/>
      <c r="C2" s="102"/>
      <c r="D2" s="104" t="s">
        <v>61</v>
      </c>
      <c r="E2" s="105"/>
      <c r="F2" s="105"/>
      <c r="G2" s="105"/>
      <c r="H2" s="105"/>
      <c r="I2" s="105"/>
      <c r="J2" s="105"/>
      <c r="K2" s="105"/>
      <c r="L2" s="105"/>
    </row>
    <row r="3" spans="1:12" s="12" customFormat="1" ht="15.75" customHeight="1" x14ac:dyDescent="0.35">
      <c r="A3" s="11"/>
      <c r="B3" s="11" t="s">
        <v>36</v>
      </c>
      <c r="C3" s="11" t="s">
        <v>37</v>
      </c>
      <c r="D3" s="106"/>
      <c r="E3" s="105"/>
      <c r="F3" s="105"/>
      <c r="G3" s="105"/>
      <c r="H3" s="105"/>
      <c r="I3" s="105"/>
      <c r="J3" s="105"/>
      <c r="K3" s="105"/>
      <c r="L3" s="105"/>
    </row>
    <row r="4" spans="1:12" s="16" customFormat="1" ht="37.5" customHeight="1" x14ac:dyDescent="0.35">
      <c r="A4" s="13" t="s">
        <v>38</v>
      </c>
      <c r="B4" s="14">
        <f>COUNTIF(Table2[Completed KOHA assessment, Waiver form (by reason), or None],"Completed KOHA")</f>
        <v>0</v>
      </c>
      <c r="C4" s="15" t="e">
        <f>B4/COUNTA(Table2[Student First and Last Name])</f>
        <v>#DIV/0!</v>
      </c>
      <c r="D4" s="106"/>
      <c r="E4" s="105"/>
      <c r="F4" s="105"/>
      <c r="G4" s="105"/>
      <c r="H4" s="105"/>
      <c r="I4" s="105"/>
      <c r="J4" s="105"/>
      <c r="K4" s="105"/>
      <c r="L4" s="105"/>
    </row>
    <row r="5" spans="1:12" s="16" customFormat="1" ht="31" x14ac:dyDescent="0.35">
      <c r="A5" s="17" t="s">
        <v>39</v>
      </c>
      <c r="B5" s="14">
        <f>SUM('SCOHR Data Input Form format '!C4:C9)</f>
        <v>0</v>
      </c>
      <c r="C5" s="15" t="e">
        <f>B5/'SCOHR Data Input Form format '!C2</f>
        <v>#DIV/0!</v>
      </c>
    </row>
    <row r="6" spans="1:12" s="16" customFormat="1" ht="46.5" x14ac:dyDescent="0.35">
      <c r="A6" s="17" t="s">
        <v>40</v>
      </c>
      <c r="B6" s="14">
        <f>'SCOHR Data Input Form format '!C10</f>
        <v>0</v>
      </c>
      <c r="C6" s="15" t="e">
        <f>B6/'SCOHR Data Input Form format '!C2</f>
        <v>#DIV/0!</v>
      </c>
      <c r="D6" s="18"/>
    </row>
    <row r="7" spans="1:12" s="19" customFormat="1" ht="18.5" x14ac:dyDescent="0.45">
      <c r="A7" s="102" t="s">
        <v>41</v>
      </c>
      <c r="B7" s="102"/>
      <c r="C7" s="102"/>
    </row>
    <row r="8" spans="1:12" s="19" customFormat="1" ht="15.5" x14ac:dyDescent="0.35">
      <c r="A8" s="11"/>
      <c r="B8" s="11" t="s">
        <v>36</v>
      </c>
      <c r="C8" s="11" t="s">
        <v>37</v>
      </c>
    </row>
    <row r="9" spans="1:12" ht="15.5" x14ac:dyDescent="0.35">
      <c r="A9" s="17" t="s">
        <v>42</v>
      </c>
      <c r="B9" s="20">
        <f>'SCOHR Data Input Form format '!C12</f>
        <v>0</v>
      </c>
      <c r="C9" s="21" t="e">
        <f>B9/B4</f>
        <v>#DIV/0!</v>
      </c>
    </row>
    <row r="10" spans="1:12" ht="15.5" x14ac:dyDescent="0.35">
      <c r="A10" s="17" t="s">
        <v>43</v>
      </c>
      <c r="B10" s="20">
        <f>'SCOHR Data Input Form format '!C13</f>
        <v>0</v>
      </c>
      <c r="C10" s="21" t="e">
        <f>B10/B4</f>
        <v>#DIV/0!</v>
      </c>
    </row>
    <row r="11" spans="1:12" ht="31" x14ac:dyDescent="0.35">
      <c r="A11" s="17" t="s">
        <v>44</v>
      </c>
      <c r="B11" s="20">
        <f>'SCOHR Data Input Form format '!C16</f>
        <v>0</v>
      </c>
      <c r="C11" s="21" t="e">
        <f>B11/B4</f>
        <v>#DIV/0!</v>
      </c>
    </row>
    <row r="12" spans="1:12" ht="31" x14ac:dyDescent="0.35">
      <c r="A12" s="17" t="s">
        <v>45</v>
      </c>
      <c r="B12" s="22">
        <f>'SCOHR Data Input Form format '!C19</f>
        <v>0</v>
      </c>
      <c r="C12" s="21" t="e">
        <f>B12/B11</f>
        <v>#DIV/0!</v>
      </c>
    </row>
    <row r="16" spans="1:12" ht="15.5" x14ac:dyDescent="0.35">
      <c r="A16" s="23"/>
      <c r="B16" s="24"/>
    </row>
    <row r="17" spans="1:2" ht="15.5" x14ac:dyDescent="0.35">
      <c r="A17" s="25"/>
      <c r="B17" s="24"/>
    </row>
    <row r="18" spans="1:2" ht="15.5" x14ac:dyDescent="0.35">
      <c r="A18" s="25"/>
      <c r="B18" s="24"/>
    </row>
    <row r="33" spans="1:17" ht="29" x14ac:dyDescent="0.35">
      <c r="A33" s="4" t="s">
        <v>46</v>
      </c>
      <c r="B33" s="26">
        <f>COUNTA(Table2[Student First and Last Name])</f>
        <v>0</v>
      </c>
      <c r="E33" s="27"/>
      <c r="F33" s="103" t="s">
        <v>51</v>
      </c>
      <c r="G33" s="103"/>
      <c r="H33" s="103"/>
      <c r="I33" s="103"/>
      <c r="J33" s="103"/>
      <c r="K33" s="100">
        <f>B4</f>
        <v>0</v>
      </c>
      <c r="L33" s="27"/>
      <c r="M33" s="27"/>
      <c r="N33" s="27"/>
      <c r="O33" s="27"/>
      <c r="P33" s="27"/>
      <c r="Q33" s="28"/>
    </row>
    <row r="34" spans="1:17" ht="30.75" customHeight="1" x14ac:dyDescent="0.35">
      <c r="E34" s="27"/>
      <c r="F34" s="103"/>
      <c r="G34" s="103"/>
      <c r="H34" s="103"/>
      <c r="I34" s="103"/>
      <c r="J34" s="103"/>
      <c r="K34" s="100"/>
      <c r="L34" s="27"/>
      <c r="M34" s="27"/>
      <c r="N34" s="27"/>
      <c r="O34" s="27"/>
      <c r="P34" s="27"/>
      <c r="Q34" s="28"/>
    </row>
    <row r="35" spans="1:17" x14ac:dyDescent="0.35">
      <c r="F35" s="99" t="s">
        <v>52</v>
      </c>
      <c r="G35" s="99"/>
      <c r="H35" s="99"/>
      <c r="I35" s="99"/>
      <c r="J35" s="99"/>
      <c r="K35" s="100">
        <f>B11</f>
        <v>0</v>
      </c>
    </row>
    <row r="36" spans="1:17" x14ac:dyDescent="0.35">
      <c r="F36" s="99"/>
      <c r="G36" s="99"/>
      <c r="H36" s="99"/>
      <c r="I36" s="99"/>
      <c r="J36" s="99"/>
      <c r="K36" s="100"/>
    </row>
    <row r="37" spans="1:17" x14ac:dyDescent="0.35">
      <c r="F37" s="99"/>
      <c r="G37" s="99"/>
      <c r="H37" s="99"/>
      <c r="I37" s="99"/>
      <c r="J37" s="99"/>
      <c r="K37" s="100"/>
    </row>
  </sheetData>
  <sheetProtection algorithmName="SHA-512" hashValue="c3nDpxDAB1ZphdpZAHL8ZYBR4FuJwazYtIQcwjG+SGlSWc4+PKSCs4rCtxm4oyjD3li5XSnZfXsBZXeeJ4hCHw==" saltValue="Fvs+bk/H+KugGr2R/mzpZw==" spinCount="100000" sheet="1" objects="1" scenarios="1"/>
  <mergeCells count="8">
    <mergeCell ref="F35:J37"/>
    <mergeCell ref="K35:K37"/>
    <mergeCell ref="A1:C1"/>
    <mergeCell ref="A2:C2"/>
    <mergeCell ref="A7:C7"/>
    <mergeCell ref="F33:J34"/>
    <mergeCell ref="K33:K34"/>
    <mergeCell ref="D2:L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c721af5-e076-461c-8fd3-f140c564c86b">
      <Terms xmlns="http://schemas.microsoft.com/office/infopath/2007/PartnerControls"/>
    </lcf76f155ced4ddcb4097134ff3c332f>
    <TaxCatchAll xmlns="fbf33938-53bb-4a66-bd57-8b5fe6e33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0664B788CF6D418673A2E5340EB394" ma:contentTypeVersion="14" ma:contentTypeDescription="Create a new document." ma:contentTypeScope="" ma:versionID="cad9f22c39a700b79a8c2c54d58dd021">
  <xsd:schema xmlns:xsd="http://www.w3.org/2001/XMLSchema" xmlns:xs="http://www.w3.org/2001/XMLSchema" xmlns:p="http://schemas.microsoft.com/office/2006/metadata/properties" xmlns:ns2="ac721af5-e076-461c-8fd3-f140c564c86b" xmlns:ns3="77556924-da1d-4c93-8080-6a59fc77fd98" xmlns:ns4="fbf33938-53bb-4a66-bd57-8b5fe6e3346a" targetNamespace="http://schemas.microsoft.com/office/2006/metadata/properties" ma:root="true" ma:fieldsID="8ef7f4870f31b7f64b243aa32eda8532" ns2:_="" ns3:_="" ns4:_="">
    <xsd:import namespace="ac721af5-e076-461c-8fd3-f140c564c86b"/>
    <xsd:import namespace="77556924-da1d-4c93-8080-6a59fc77fd98"/>
    <xsd:import namespace="fbf33938-53bb-4a66-bd57-8b5fe6e3346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721af5-e076-461c-8fd3-f140c564c8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2796539-644c-497a-9d4d-748e6215631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556924-da1d-4c93-8080-6a59fc77fd9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33938-53bb-4a66-bd57-8b5fe6e3346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3c9cce2-a5a1-42b1-a0cb-618f07e411ad}" ma:internalName="TaxCatchAll" ma:showField="CatchAllData" ma:web="77556924-da1d-4c93-8080-6a59fc77fd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E16930-DA99-42A1-928B-C06DCEB24B70}">
  <ds:schemaRefs>
    <ds:schemaRef ds:uri="http://schemas.microsoft.com/sharepoint/v3/contenttype/forms"/>
  </ds:schemaRefs>
</ds:datastoreItem>
</file>

<file path=customXml/itemProps2.xml><?xml version="1.0" encoding="utf-8"?>
<ds:datastoreItem xmlns:ds="http://schemas.openxmlformats.org/officeDocument/2006/customXml" ds:itemID="{BA5E78AD-D39E-4726-B7CB-1838D649EF2E}">
  <ds:schemaRefs>
    <ds:schemaRef ds:uri="http://schemas.microsoft.com/office/2006/documentManagement/types"/>
    <ds:schemaRef ds:uri="ac721af5-e076-461c-8fd3-f140c564c86b"/>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fbf33938-53bb-4a66-bd57-8b5fe6e3346a"/>
    <ds:schemaRef ds:uri="77556924-da1d-4c93-8080-6a59fc77fd98"/>
    <ds:schemaRef ds:uri="http://www.w3.org/XML/1998/namespace"/>
    <ds:schemaRef ds:uri="http://purl.org/dc/dcmitype/"/>
  </ds:schemaRefs>
</ds:datastoreItem>
</file>

<file path=customXml/itemProps3.xml><?xml version="1.0" encoding="utf-8"?>
<ds:datastoreItem xmlns:ds="http://schemas.openxmlformats.org/officeDocument/2006/customXml" ds:itemID="{9CF47D76-F719-43C7-8559-1D236D505E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721af5-e076-461c-8fd3-f140c564c86b"/>
    <ds:schemaRef ds:uri="77556924-da1d-4c93-8080-6a59fc77fd98"/>
    <ds:schemaRef ds:uri="fbf33938-53bb-4a66-bd57-8b5fe6e334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KOHA Data Entry Worksheet</vt:lpstr>
      <vt:lpstr>SCOHR Data Input Form format </vt:lpstr>
      <vt:lpstr>KOHA Data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Claire Bleymaier</dc:creator>
  <cp:lastModifiedBy>Claire Bleymaier</cp:lastModifiedBy>
  <dcterms:created xsi:type="dcterms:W3CDTF">2023-12-05T20:31:29Z</dcterms:created>
  <dcterms:modified xsi:type="dcterms:W3CDTF">2024-12-23T19:55:18Z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0x010100900664B788CF6D418673A2E5340EB394</vt:lpwstr>
  </property>
  <property fmtid="{D5CDD505-2E9C-101B-9397-08002B2CF9AE}" pid="3" name="MediaServiceImageTags">
    <vt:lpwstr/>
  </property>
</Properties>
</file>